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Jacco\Desktop\Excel Sheet procent per dag\"/>
    </mc:Choice>
  </mc:AlternateContent>
  <xr:revisionPtr revIDLastSave="0" documentId="13_ncr:1_{D5A45997-2CB6-492E-85BE-00C34AEFE476}" xr6:coauthVersionLast="45" xr6:coauthVersionMax="45" xr10:uidLastSave="{00000000-0000-0000-0000-000000000000}"/>
  <workbookProtection workbookAlgorithmName="SHA-512" workbookHashValue="99U/ZUzrLpAlrIyFwUBg+849PPrwen4DR/kPsTkkTeAb1Iy05FnRehxy5Htk+241BWMoaLIT6oAVeLLUDHVi0w==" workbookSaltValue="LAPMzY9i2D95P4qTr1m+1w==" workbookSpinCount="100000" lockStructure="1"/>
  <bookViews>
    <workbookView xWindow="-120" yWindow="-120" windowWidth="38640" windowHeight="21240" xr2:uid="{5028CE08-E67D-41A8-B2B9-CFD9812A2014}"/>
  </bookViews>
  <sheets>
    <sheet name="START " sheetId="4" r:id="rId1"/>
    <sheet name="SHEET" sheetId="1" r:id="rId2"/>
    <sheet name="DASHBOARD" sheetId="3" r:id="rId3"/>
    <sheet name="ALBERTO" sheetId="2" state="hidden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" l="1"/>
  <c r="I99" i="1" l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H9" i="1"/>
  <c r="H10" i="1"/>
  <c r="H11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8" i="1"/>
  <c r="D7" i="1" l="1"/>
  <c r="H7" i="1" s="1"/>
  <c r="D11" i="3" s="1"/>
  <c r="E7" i="1" l="1"/>
  <c r="F7" i="1" s="1"/>
  <c r="I7" i="1" s="1"/>
  <c r="D17" i="3" l="1"/>
  <c r="D14" i="3"/>
  <c r="D28" i="3"/>
  <c r="D30" i="3"/>
  <c r="D34" i="3"/>
  <c r="D8" i="3"/>
  <c r="D5" i="3"/>
  <c r="D8" i="1"/>
  <c r="E8" i="1" s="1"/>
  <c r="D32" i="3" l="1"/>
  <c r="F8" i="1"/>
  <c r="I8" i="1" s="1"/>
  <c r="D9" i="1" l="1"/>
  <c r="E9" i="1" l="1"/>
  <c r="F9" i="1" s="1"/>
  <c r="D10" i="1" s="1"/>
  <c r="E10" i="1" s="1"/>
  <c r="F10" i="1" s="1"/>
  <c r="I9" i="1"/>
  <c r="D11" i="1" l="1"/>
  <c r="E11" i="1" s="1"/>
  <c r="I10" i="1"/>
  <c r="F11" i="1" l="1"/>
  <c r="D12" i="1" l="1"/>
  <c r="I11" i="1"/>
  <c r="E12" i="1" l="1"/>
  <c r="F12" i="1" s="1"/>
  <c r="D13" i="1" l="1"/>
  <c r="I12" i="1"/>
  <c r="E13" i="1" l="1"/>
  <c r="F13" i="1" s="1"/>
  <c r="I13" i="1" l="1"/>
  <c r="D14" i="1"/>
  <c r="E14" i="1" l="1"/>
  <c r="F14" i="1" s="1"/>
  <c r="D15" i="1" l="1"/>
  <c r="E15" i="1" s="1"/>
  <c r="F15" i="1" s="1"/>
  <c r="I14" i="1"/>
  <c r="D16" i="1" l="1"/>
  <c r="E16" i="1" s="1"/>
  <c r="F16" i="1" s="1"/>
  <c r="I15" i="1"/>
  <c r="D17" i="1" l="1"/>
  <c r="E17" i="1" s="1"/>
  <c r="F17" i="1" s="1"/>
  <c r="I16" i="1"/>
  <c r="D18" i="1" l="1"/>
  <c r="E18" i="1" s="1"/>
  <c r="I17" i="1"/>
  <c r="F18" i="1" l="1"/>
  <c r="D19" i="1" s="1"/>
  <c r="E19" i="1" l="1"/>
  <c r="F19" i="1" s="1"/>
  <c r="I18" i="1"/>
  <c r="D20" i="1" l="1"/>
  <c r="E20" i="1" s="1"/>
  <c r="F20" i="1" s="1"/>
  <c r="I19" i="1"/>
  <c r="D21" i="1" l="1"/>
  <c r="E21" i="1" s="1"/>
  <c r="I20" i="1"/>
  <c r="F21" i="1" l="1"/>
  <c r="D22" i="1" s="1"/>
  <c r="I21" i="1" l="1"/>
  <c r="E22" i="1"/>
  <c r="F22" i="1" s="1"/>
  <c r="D23" i="1" s="1"/>
  <c r="I22" i="1" l="1"/>
  <c r="E23" i="1"/>
  <c r="F23" i="1" s="1"/>
  <c r="D24" i="1" s="1"/>
  <c r="E24" i="1" s="1"/>
  <c r="I23" i="1" l="1"/>
  <c r="F24" i="1"/>
  <c r="I24" i="1" s="1"/>
  <c r="D25" i="1" l="1"/>
  <c r="E25" i="1" s="1"/>
  <c r="F25" i="1" l="1"/>
  <c r="D26" i="1" s="1"/>
  <c r="I25" i="1" l="1"/>
  <c r="E26" i="1"/>
  <c r="F26" i="1" s="1"/>
  <c r="D27" i="1" s="1"/>
  <c r="I26" i="1" l="1"/>
  <c r="E27" i="1"/>
  <c r="F27" i="1" s="1"/>
  <c r="D28" i="1" s="1"/>
  <c r="I27" i="1" l="1"/>
  <c r="E28" i="1"/>
  <c r="F28" i="1" s="1"/>
  <c r="D29" i="1" s="1"/>
  <c r="I28" i="1" l="1"/>
  <c r="E29" i="1"/>
  <c r="F29" i="1" s="1"/>
  <c r="D30" i="1" s="1"/>
  <c r="I29" i="1" l="1"/>
  <c r="E30" i="1"/>
  <c r="F30" i="1" s="1"/>
  <c r="D31" i="1" s="1"/>
  <c r="I30" i="1" l="1"/>
  <c r="E31" i="1"/>
  <c r="F31" i="1" s="1"/>
  <c r="D32" i="1" s="1"/>
  <c r="I31" i="1" l="1"/>
  <c r="E32" i="1"/>
  <c r="F32" i="1" s="1"/>
  <c r="D33" i="1" s="1"/>
  <c r="I32" i="1" l="1"/>
  <c r="E33" i="1"/>
  <c r="F33" i="1" s="1"/>
  <c r="D34" i="1" l="1"/>
  <c r="E34" i="1" s="1"/>
  <c r="F34" i="1" s="1"/>
  <c r="I33" i="1"/>
  <c r="D35" i="1" l="1"/>
  <c r="E35" i="1" s="1"/>
  <c r="F35" i="1" s="1"/>
  <c r="I34" i="1"/>
  <c r="D36" i="1" l="1"/>
  <c r="E36" i="1" s="1"/>
  <c r="I35" i="1"/>
  <c r="F36" i="1" l="1"/>
  <c r="I36" i="1" s="1"/>
  <c r="D37" i="1" l="1"/>
  <c r="E37" i="1" s="1"/>
  <c r="F37" i="1" l="1"/>
  <c r="D38" i="1" s="1"/>
  <c r="E38" i="1" s="1"/>
  <c r="I37" i="1" l="1"/>
  <c r="F38" i="1"/>
  <c r="D39" i="1" s="1"/>
  <c r="E39" i="1" s="1"/>
  <c r="I38" i="1" l="1"/>
  <c r="F39" i="1"/>
  <c r="D40" i="1" s="1"/>
  <c r="I39" i="1" l="1"/>
  <c r="E40" i="1"/>
  <c r="F40" i="1" s="1"/>
  <c r="D41" i="1" s="1"/>
  <c r="E41" i="1" s="1"/>
  <c r="I40" i="1" l="1"/>
  <c r="F41" i="1"/>
  <c r="I41" i="1" s="1"/>
  <c r="D42" i="1" l="1"/>
  <c r="E42" i="1" s="1"/>
  <c r="F42" i="1" s="1"/>
  <c r="I42" i="1" s="1"/>
  <c r="D43" i="1" l="1"/>
  <c r="E43" i="1" s="1"/>
  <c r="F43" i="1" l="1"/>
  <c r="D44" i="1" l="1"/>
  <c r="E44" i="1" s="1"/>
  <c r="I43" i="1"/>
  <c r="F44" i="1" l="1"/>
  <c r="D45" i="1" s="1"/>
  <c r="I44" i="1" l="1"/>
  <c r="E45" i="1"/>
  <c r="F45" i="1" s="1"/>
  <c r="D46" i="1" l="1"/>
  <c r="E46" i="1" s="1"/>
  <c r="F46" i="1" s="1"/>
  <c r="I46" i="1" s="1"/>
  <c r="I45" i="1"/>
  <c r="D47" i="1" l="1"/>
  <c r="E47" i="1" s="1"/>
  <c r="F47" i="1" s="1"/>
  <c r="I47" i="1" s="1"/>
  <c r="D48" i="1" l="1"/>
  <c r="E48" i="1" s="1"/>
  <c r="F48" i="1" l="1"/>
  <c r="I48" i="1" s="1"/>
  <c r="D49" i="1" l="1"/>
  <c r="E49" i="1" s="1"/>
  <c r="F49" i="1" s="1"/>
  <c r="I49" i="1" s="1"/>
  <c r="D50" i="1" l="1"/>
  <c r="E50" i="1" s="1"/>
  <c r="F50" i="1" l="1"/>
  <c r="I50" i="1" s="1"/>
  <c r="D51" i="1" l="1"/>
  <c r="E51" i="1" s="1"/>
  <c r="F51" i="1" l="1"/>
  <c r="D52" i="1" l="1"/>
  <c r="E52" i="1" s="1"/>
  <c r="F52" i="1" s="1"/>
  <c r="I51" i="1"/>
  <c r="D53" i="1" l="1"/>
  <c r="E53" i="1" s="1"/>
  <c r="F53" i="1" s="1"/>
  <c r="I52" i="1"/>
  <c r="D54" i="1" l="1"/>
  <c r="E54" i="1" s="1"/>
  <c r="I53" i="1"/>
  <c r="F54" i="1" l="1"/>
  <c r="D55" i="1" s="1"/>
  <c r="E55" i="1" l="1"/>
  <c r="F55" i="1" s="1"/>
  <c r="I54" i="1"/>
  <c r="I55" i="1" l="1"/>
  <c r="D56" i="1"/>
  <c r="E56" i="1" s="1"/>
  <c r="F56" i="1" s="1"/>
  <c r="D57" i="1" l="1"/>
  <c r="E57" i="1" s="1"/>
  <c r="I56" i="1"/>
  <c r="F57" i="1" l="1"/>
  <c r="I57" i="1" s="1"/>
  <c r="D58" i="1" l="1"/>
  <c r="E58" i="1" s="1"/>
  <c r="F58" i="1" l="1"/>
  <c r="D59" i="1" s="1"/>
  <c r="I58" i="1" l="1"/>
  <c r="E59" i="1"/>
  <c r="F59" i="1" s="1"/>
  <c r="I59" i="1" s="1"/>
  <c r="D60" i="1" l="1"/>
  <c r="E60" i="1" s="1"/>
  <c r="F60" i="1" s="1"/>
  <c r="D61" i="1" l="1"/>
  <c r="E61" i="1" s="1"/>
  <c r="I60" i="1"/>
  <c r="F61" i="1" l="1"/>
  <c r="I61" i="1" s="1"/>
  <c r="D62" i="1" l="1"/>
  <c r="E62" i="1" s="1"/>
  <c r="F62" i="1" l="1"/>
  <c r="D63" i="1" s="1"/>
  <c r="E63" i="1" s="1"/>
  <c r="F63" i="1" s="1"/>
  <c r="I63" i="1" s="1"/>
  <c r="I62" i="1" l="1"/>
  <c r="D64" i="1"/>
  <c r="E64" i="1" s="1"/>
  <c r="F64" i="1" l="1"/>
  <c r="I64" i="1" s="1"/>
  <c r="D65" i="1" l="1"/>
  <c r="E65" i="1" s="1"/>
  <c r="F65" i="1" l="1"/>
  <c r="D66" i="1" l="1"/>
  <c r="E66" i="1" s="1"/>
  <c r="I65" i="1"/>
  <c r="F66" i="1" l="1"/>
  <c r="I66" i="1" s="1"/>
  <c r="D67" i="1" l="1"/>
  <c r="E67" i="1" s="1"/>
  <c r="F67" i="1" l="1"/>
  <c r="D68" i="1" s="1"/>
  <c r="E68" i="1" l="1"/>
  <c r="F68" i="1" s="1"/>
  <c r="I67" i="1"/>
  <c r="D69" i="1" l="1"/>
  <c r="I68" i="1"/>
  <c r="E69" i="1" l="1"/>
  <c r="F69" i="1" s="1"/>
  <c r="I69" i="1" l="1"/>
  <c r="D70" i="1"/>
  <c r="E70" i="1" l="1"/>
  <c r="F70" i="1" s="1"/>
  <c r="D71" i="1" l="1"/>
  <c r="I70" i="1"/>
  <c r="E71" i="1" l="1"/>
  <c r="F71" i="1" s="1"/>
  <c r="I71" i="1" l="1"/>
  <c r="D72" i="1"/>
  <c r="E72" i="1" l="1"/>
  <c r="F72" i="1" s="1"/>
  <c r="I72" i="1" l="1"/>
  <c r="D73" i="1"/>
  <c r="E73" i="1" l="1"/>
  <c r="F73" i="1" s="1"/>
  <c r="D74" i="1" l="1"/>
  <c r="I73" i="1"/>
  <c r="E74" i="1" l="1"/>
  <c r="F74" i="1" s="1"/>
  <c r="I74" i="1" l="1"/>
  <c r="D75" i="1"/>
  <c r="E75" i="1" l="1"/>
  <c r="F75" i="1" s="1"/>
  <c r="I75" i="1" l="1"/>
  <c r="D76" i="1"/>
  <c r="E76" i="1" l="1"/>
  <c r="F76" i="1" s="1"/>
  <c r="I76" i="1" l="1"/>
  <c r="D77" i="1"/>
  <c r="E77" i="1" l="1"/>
  <c r="F77" i="1" s="1"/>
  <c r="I77" i="1" l="1"/>
  <c r="D78" i="1"/>
  <c r="E78" i="1" l="1"/>
  <c r="F78" i="1" s="1"/>
  <c r="I78" i="1" l="1"/>
  <c r="D79" i="1"/>
  <c r="E79" i="1" l="1"/>
  <c r="F79" i="1" s="1"/>
  <c r="D80" i="1" l="1"/>
  <c r="I79" i="1"/>
  <c r="E80" i="1" l="1"/>
  <c r="F80" i="1" s="1"/>
  <c r="I80" i="1" l="1"/>
  <c r="D81" i="1"/>
  <c r="E81" i="1" l="1"/>
  <c r="F81" i="1" s="1"/>
  <c r="D82" i="1" l="1"/>
  <c r="I81" i="1"/>
  <c r="E82" i="1" l="1"/>
  <c r="F82" i="1" s="1"/>
  <c r="D83" i="1" l="1"/>
  <c r="E83" i="1" s="1"/>
  <c r="F83" i="1" s="1"/>
  <c r="I82" i="1"/>
  <c r="D84" i="1" l="1"/>
  <c r="E84" i="1" s="1"/>
  <c r="F84" i="1" s="1"/>
  <c r="I83" i="1"/>
  <c r="D85" i="1" l="1"/>
  <c r="E85" i="1" s="1"/>
  <c r="F85" i="1" s="1"/>
  <c r="I84" i="1"/>
  <c r="D86" i="1" l="1"/>
  <c r="E86" i="1" s="1"/>
  <c r="F86" i="1" s="1"/>
  <c r="I85" i="1"/>
  <c r="D87" i="1" l="1"/>
  <c r="I86" i="1"/>
  <c r="E87" i="1"/>
  <c r="F87" i="1" s="1"/>
  <c r="D88" i="1" l="1"/>
  <c r="E88" i="1" s="1"/>
  <c r="F88" i="1" s="1"/>
  <c r="I87" i="1"/>
  <c r="D89" i="1" l="1"/>
  <c r="E89" i="1" s="1"/>
  <c r="F89" i="1" s="1"/>
  <c r="I88" i="1"/>
  <c r="D90" i="1" l="1"/>
  <c r="E90" i="1" s="1"/>
  <c r="F90" i="1" s="1"/>
  <c r="I89" i="1"/>
  <c r="D91" i="1" l="1"/>
  <c r="I90" i="1"/>
  <c r="E91" i="1"/>
  <c r="F91" i="1" s="1"/>
  <c r="D92" i="1" l="1"/>
  <c r="E92" i="1" s="1"/>
  <c r="F92" i="1" s="1"/>
  <c r="I91" i="1"/>
  <c r="D93" i="1" l="1"/>
  <c r="E93" i="1" s="1"/>
  <c r="F93" i="1" s="1"/>
  <c r="I92" i="1"/>
  <c r="D94" i="1" l="1"/>
  <c r="E94" i="1" s="1"/>
  <c r="F94" i="1" s="1"/>
  <c r="I93" i="1"/>
  <c r="D95" i="1" l="1"/>
  <c r="E95" i="1" s="1"/>
  <c r="F95" i="1" s="1"/>
  <c r="I94" i="1"/>
  <c r="D96" i="1" l="1"/>
  <c r="E96" i="1" s="1"/>
  <c r="F96" i="1" s="1"/>
  <c r="I95" i="1"/>
  <c r="D97" i="1" l="1"/>
  <c r="I96" i="1"/>
  <c r="E97" i="1"/>
  <c r="F97" i="1" s="1"/>
  <c r="D98" i="1" l="1"/>
  <c r="I97" i="1"/>
  <c r="E98" i="1"/>
  <c r="F98" i="1" s="1"/>
  <c r="D99" i="1" l="1"/>
  <c r="E99" i="1" s="1"/>
  <c r="F99" i="1" s="1"/>
  <c r="D100" i="1" s="1"/>
  <c r="I98" i="1"/>
  <c r="E100" i="1" l="1"/>
  <c r="F100" i="1" s="1"/>
  <c r="D101" i="1" s="1"/>
  <c r="E101" i="1" l="1"/>
  <c r="F101" i="1" s="1"/>
  <c r="D102" i="1" s="1"/>
  <c r="E102" i="1" l="1"/>
  <c r="F102" i="1" s="1"/>
  <c r="D103" i="1" s="1"/>
  <c r="E103" i="1" l="1"/>
  <c r="F103" i="1" s="1"/>
  <c r="D104" i="1" s="1"/>
  <c r="E104" i="1" s="1"/>
  <c r="F104" i="1" l="1"/>
  <c r="D105" i="1" s="1"/>
  <c r="E105" i="1" s="1"/>
  <c r="F105" i="1" l="1"/>
  <c r="D106" i="1" l="1"/>
  <c r="E106" i="1" s="1"/>
  <c r="F106" i="1" l="1"/>
  <c r="D107" i="1" s="1"/>
  <c r="E107" i="1" s="1"/>
  <c r="F107" i="1" l="1"/>
  <c r="D108" i="1" s="1"/>
  <c r="E108" i="1" s="1"/>
  <c r="F108" i="1" l="1"/>
  <c r="D109" i="1" s="1"/>
  <c r="E109" i="1" s="1"/>
  <c r="F109" i="1" l="1"/>
  <c r="D110" i="1" s="1"/>
  <c r="E110" i="1" s="1"/>
  <c r="F110" i="1" l="1"/>
  <c r="D111" i="1" s="1"/>
  <c r="E111" i="1" s="1"/>
  <c r="F111" i="1" l="1"/>
  <c r="D112" i="1" s="1"/>
  <c r="E112" i="1" s="1"/>
  <c r="F112" i="1" l="1"/>
  <c r="D113" i="1" s="1"/>
  <c r="E113" i="1" s="1"/>
  <c r="F113" i="1" l="1"/>
  <c r="D114" i="1" s="1"/>
  <c r="E114" i="1" s="1"/>
  <c r="F114" i="1" l="1"/>
  <c r="D115" i="1" s="1"/>
  <c r="E115" i="1" s="1"/>
  <c r="F115" i="1" l="1"/>
  <c r="D116" i="1" s="1"/>
  <c r="E116" i="1" s="1"/>
  <c r="F116" i="1" l="1"/>
  <c r="D117" i="1" l="1"/>
  <c r="E117" i="1" s="1"/>
  <c r="F117" i="1" l="1"/>
  <c r="D118" i="1" l="1"/>
  <c r="E118" i="1" s="1"/>
  <c r="F118" i="1" l="1"/>
  <c r="D119" i="1" l="1"/>
  <c r="E119" i="1" s="1"/>
  <c r="F119" i="1" l="1"/>
  <c r="D120" i="1" s="1"/>
  <c r="E120" i="1" s="1"/>
  <c r="F120" i="1" l="1"/>
  <c r="D121" i="1" s="1"/>
  <c r="E121" i="1" s="1"/>
  <c r="F121" i="1" l="1"/>
  <c r="D122" i="1" s="1"/>
  <c r="E122" i="1" s="1"/>
  <c r="F122" i="1" l="1"/>
  <c r="D123" i="1" s="1"/>
  <c r="E123" i="1" s="1"/>
  <c r="F123" i="1" l="1"/>
  <c r="D124" i="1" s="1"/>
  <c r="E124" i="1" s="1"/>
  <c r="F124" i="1" l="1"/>
  <c r="D125" i="1" s="1"/>
  <c r="E125" i="1" s="1"/>
  <c r="F125" i="1" l="1"/>
  <c r="D126" i="1" s="1"/>
  <c r="E126" i="1" s="1"/>
  <c r="F126" i="1" l="1"/>
  <c r="D127" i="1" s="1"/>
  <c r="E127" i="1" s="1"/>
  <c r="F127" i="1" l="1"/>
  <c r="D128" i="1" s="1"/>
  <c r="E128" i="1" s="1"/>
  <c r="F128" i="1" l="1"/>
  <c r="D129" i="1" s="1"/>
  <c r="E129" i="1" s="1"/>
  <c r="F129" i="1" l="1"/>
  <c r="D130" i="1" s="1"/>
  <c r="E130" i="1" s="1"/>
  <c r="F130" i="1" l="1"/>
  <c r="D131" i="1" s="1"/>
  <c r="E131" i="1" s="1"/>
  <c r="F131" i="1" l="1"/>
  <c r="D132" i="1" l="1"/>
  <c r="E132" i="1" s="1"/>
  <c r="F132" i="1" l="1"/>
  <c r="D133" i="1" s="1"/>
  <c r="E133" i="1" s="1"/>
  <c r="F133" i="1" l="1"/>
  <c r="D134" i="1" s="1"/>
  <c r="E134" i="1" s="1"/>
  <c r="F134" i="1" l="1"/>
  <c r="D135" i="1" s="1"/>
  <c r="E135" i="1" s="1"/>
  <c r="F135" i="1" l="1"/>
  <c r="D136" i="1" s="1"/>
  <c r="E136" i="1" s="1"/>
  <c r="F136" i="1" l="1"/>
  <c r="D137" i="1" s="1"/>
  <c r="E137" i="1" s="1"/>
  <c r="F137" i="1" l="1"/>
  <c r="D138" i="1" s="1"/>
  <c r="E138" i="1" s="1"/>
  <c r="F138" i="1" l="1"/>
  <c r="D139" i="1" s="1"/>
  <c r="E139" i="1" s="1"/>
  <c r="F139" i="1" l="1"/>
  <c r="D140" i="1" s="1"/>
  <c r="E140" i="1" s="1"/>
  <c r="F140" i="1" l="1"/>
  <c r="D141" i="1" s="1"/>
  <c r="E141" i="1" s="1"/>
  <c r="F141" i="1" l="1"/>
  <c r="D142" i="1" s="1"/>
  <c r="E142" i="1" s="1"/>
  <c r="F142" i="1" l="1"/>
  <c r="D143" i="1" s="1"/>
  <c r="E143" i="1" s="1"/>
  <c r="F143" i="1" l="1"/>
  <c r="D144" i="1" s="1"/>
  <c r="E144" i="1" s="1"/>
  <c r="F144" i="1" l="1"/>
  <c r="D145" i="1" s="1"/>
  <c r="E145" i="1" s="1"/>
  <c r="F145" i="1" l="1"/>
  <c r="D146" i="1" s="1"/>
  <c r="E146" i="1" s="1"/>
  <c r="F146" i="1" l="1"/>
  <c r="D147" i="1" s="1"/>
  <c r="E147" i="1" s="1"/>
  <c r="F147" i="1" l="1"/>
  <c r="D148" i="1" s="1"/>
  <c r="E148" i="1" s="1"/>
  <c r="F148" i="1" l="1"/>
  <c r="D149" i="1" s="1"/>
  <c r="E149" i="1" s="1"/>
  <c r="F149" i="1" l="1"/>
  <c r="D150" i="1" s="1"/>
  <c r="E150" i="1" s="1"/>
  <c r="F150" i="1" l="1"/>
  <c r="D151" i="1" s="1"/>
  <c r="E151" i="1" s="1"/>
  <c r="F151" i="1" l="1"/>
  <c r="D152" i="1" s="1"/>
  <c r="E152" i="1" s="1"/>
  <c r="F152" i="1" l="1"/>
  <c r="D153" i="1" s="1"/>
  <c r="E153" i="1" s="1"/>
  <c r="F153" i="1" l="1"/>
  <c r="D154" i="1" s="1"/>
  <c r="E154" i="1" s="1"/>
  <c r="F154" i="1" l="1"/>
  <c r="D155" i="1" s="1"/>
  <c r="E155" i="1" s="1"/>
  <c r="F155" i="1" l="1"/>
  <c r="D156" i="1" s="1"/>
  <c r="E156" i="1" s="1"/>
  <c r="F156" i="1" l="1"/>
  <c r="D157" i="1" s="1"/>
  <c r="E157" i="1" s="1"/>
  <c r="F157" i="1" l="1"/>
  <c r="D158" i="1" s="1"/>
  <c r="E158" i="1" s="1"/>
  <c r="F158" i="1" l="1"/>
  <c r="D159" i="1" s="1"/>
  <c r="E159" i="1" s="1"/>
  <c r="F159" i="1" l="1"/>
  <c r="D160" i="1" s="1"/>
  <c r="E160" i="1" s="1"/>
  <c r="F160" i="1" l="1"/>
  <c r="D161" i="1" s="1"/>
  <c r="E161" i="1" s="1"/>
  <c r="F161" i="1" l="1"/>
  <c r="D162" i="1" s="1"/>
  <c r="E162" i="1" s="1"/>
  <c r="F162" i="1" l="1"/>
  <c r="D163" i="1" s="1"/>
  <c r="E163" i="1" s="1"/>
  <c r="F163" i="1" l="1"/>
  <c r="D164" i="1" l="1"/>
  <c r="E164" i="1" s="1"/>
  <c r="F164" i="1" l="1"/>
  <c r="D165" i="1" l="1"/>
  <c r="E165" i="1" s="1"/>
  <c r="F165" i="1" l="1"/>
  <c r="D166" i="1" s="1"/>
  <c r="E166" i="1" s="1"/>
  <c r="F166" i="1" l="1"/>
  <c r="D167" i="1" s="1"/>
  <c r="E167" i="1" s="1"/>
  <c r="F167" i="1" l="1"/>
  <c r="D168" i="1" l="1"/>
  <c r="E168" i="1" s="1"/>
  <c r="F168" i="1" l="1"/>
  <c r="D169" i="1" l="1"/>
  <c r="E169" i="1" s="1"/>
  <c r="F169" i="1" l="1"/>
  <c r="D170" i="1" l="1"/>
  <c r="E170" i="1" s="1"/>
  <c r="F170" i="1" l="1"/>
  <c r="D171" i="1" l="1"/>
  <c r="E171" i="1" s="1"/>
  <c r="F171" i="1" l="1"/>
  <c r="D172" i="1" l="1"/>
  <c r="E172" i="1" s="1"/>
  <c r="F172" i="1" l="1"/>
  <c r="D173" i="1" l="1"/>
  <c r="E173" i="1" s="1"/>
  <c r="F173" i="1" l="1"/>
  <c r="D174" i="1" s="1"/>
  <c r="E174" i="1" s="1"/>
  <c r="F174" i="1" l="1"/>
  <c r="D175" i="1" s="1"/>
  <c r="E175" i="1" s="1"/>
  <c r="F175" i="1" l="1"/>
  <c r="D176" i="1" l="1"/>
  <c r="E176" i="1" s="1"/>
  <c r="F176" i="1" l="1"/>
  <c r="D177" i="1" l="1"/>
  <c r="E177" i="1" s="1"/>
  <c r="F177" i="1" l="1"/>
  <c r="D178" i="1" l="1"/>
  <c r="E178" i="1" s="1"/>
  <c r="F178" i="1" l="1"/>
  <c r="D179" i="1" l="1"/>
  <c r="E179" i="1" s="1"/>
  <c r="F179" i="1" l="1"/>
  <c r="D180" i="1" l="1"/>
  <c r="E180" i="1" s="1"/>
  <c r="F180" i="1" l="1"/>
  <c r="D181" i="1" l="1"/>
  <c r="E181" i="1" s="1"/>
  <c r="F181" i="1" l="1"/>
  <c r="D182" i="1" l="1"/>
  <c r="E182" i="1" s="1"/>
  <c r="F182" i="1" l="1"/>
  <c r="D183" i="1" l="1"/>
  <c r="E183" i="1" s="1"/>
  <c r="F183" i="1" l="1"/>
  <c r="D184" i="1" l="1"/>
  <c r="E184" i="1" s="1"/>
  <c r="F184" i="1" l="1"/>
  <c r="D185" i="1" l="1"/>
  <c r="E185" i="1" s="1"/>
  <c r="F185" i="1" l="1"/>
  <c r="D186" i="1" s="1"/>
  <c r="E186" i="1" s="1"/>
  <c r="F186" i="1" l="1"/>
  <c r="D187" i="1" s="1"/>
  <c r="E187" i="1" s="1"/>
  <c r="F187" i="1" l="1"/>
  <c r="D188" i="1" l="1"/>
  <c r="E188" i="1" s="1"/>
  <c r="F188" i="1" l="1"/>
  <c r="D189" i="1" s="1"/>
  <c r="E189" i="1" s="1"/>
  <c r="F189" i="1" l="1"/>
  <c r="D190" i="1" s="1"/>
  <c r="E190" i="1" s="1"/>
  <c r="F190" i="1" l="1"/>
  <c r="D191" i="1" l="1"/>
  <c r="E191" i="1" s="1"/>
  <c r="F191" i="1" l="1"/>
  <c r="D192" i="1" l="1"/>
  <c r="E192" i="1" s="1"/>
  <c r="F192" i="1" l="1"/>
  <c r="D193" i="1" l="1"/>
  <c r="E193" i="1" s="1"/>
  <c r="F193" i="1" l="1"/>
  <c r="D194" i="1" s="1"/>
  <c r="E194" i="1" s="1"/>
  <c r="F194" i="1" l="1"/>
  <c r="D195" i="1" l="1"/>
  <c r="E195" i="1" s="1"/>
  <c r="F195" i="1" l="1"/>
  <c r="D196" i="1" l="1"/>
  <c r="E196" i="1" s="1"/>
  <c r="F196" i="1" l="1"/>
  <c r="D197" i="1" s="1"/>
  <c r="E197" i="1" s="1"/>
  <c r="F197" i="1" l="1"/>
  <c r="D198" i="1" l="1"/>
  <c r="E198" i="1" s="1"/>
  <c r="F198" i="1" l="1"/>
  <c r="D199" i="1" l="1"/>
  <c r="E199" i="1" s="1"/>
  <c r="F199" i="1" l="1"/>
  <c r="D200" i="1" l="1"/>
  <c r="E200" i="1" s="1"/>
  <c r="F200" i="1" l="1"/>
  <c r="D201" i="1" s="1"/>
  <c r="E201" i="1" s="1"/>
  <c r="F201" i="1" l="1"/>
  <c r="D202" i="1" s="1"/>
  <c r="E202" i="1" s="1"/>
  <c r="F202" i="1" l="1"/>
  <c r="D203" i="1" s="1"/>
  <c r="E203" i="1" s="1"/>
  <c r="F203" i="1" l="1"/>
  <c r="D204" i="1" s="1"/>
  <c r="E204" i="1" s="1"/>
  <c r="F204" i="1" l="1"/>
  <c r="D205" i="1" s="1"/>
  <c r="E205" i="1" s="1"/>
  <c r="F205" i="1" l="1"/>
  <c r="D206" i="1" s="1"/>
  <c r="E206" i="1" s="1"/>
  <c r="F206" i="1" l="1"/>
  <c r="D207" i="1" s="1"/>
  <c r="E207" i="1" s="1"/>
  <c r="F207" i="1" l="1"/>
  <c r="D208" i="1" s="1"/>
  <c r="E208" i="1" s="1"/>
  <c r="F208" i="1" l="1"/>
  <c r="D209" i="1" l="1"/>
  <c r="E209" i="1" s="1"/>
  <c r="F209" i="1" l="1"/>
  <c r="D210" i="1" l="1"/>
  <c r="E210" i="1" s="1"/>
  <c r="F210" i="1" l="1"/>
  <c r="D211" i="1" s="1"/>
  <c r="E211" i="1" s="1"/>
  <c r="F211" i="1" l="1"/>
  <c r="D212" i="1" s="1"/>
  <c r="E212" i="1" s="1"/>
  <c r="F212" i="1" l="1"/>
  <c r="D213" i="1" s="1"/>
  <c r="E213" i="1" s="1"/>
  <c r="F213" i="1" l="1"/>
  <c r="D214" i="1" l="1"/>
  <c r="E214" i="1" s="1"/>
  <c r="F214" i="1" l="1"/>
  <c r="D215" i="1" s="1"/>
  <c r="E215" i="1" s="1"/>
  <c r="F215" i="1" l="1"/>
  <c r="D216" i="1" s="1"/>
  <c r="E216" i="1" s="1"/>
  <c r="F216" i="1" l="1"/>
  <c r="D217" i="1" l="1"/>
  <c r="E217" i="1" s="1"/>
  <c r="F217" i="1" l="1"/>
  <c r="D218" i="1" l="1"/>
  <c r="E218" i="1" s="1"/>
  <c r="F218" i="1" l="1"/>
  <c r="D219" i="1" l="1"/>
  <c r="E219" i="1" s="1"/>
  <c r="F219" i="1" l="1"/>
  <c r="D220" i="1" l="1"/>
  <c r="E220" i="1" s="1"/>
  <c r="F220" i="1" l="1"/>
  <c r="D221" i="1" l="1"/>
  <c r="E221" i="1" s="1"/>
  <c r="F221" i="1" l="1"/>
  <c r="D222" i="1" l="1"/>
  <c r="E222" i="1" s="1"/>
  <c r="F222" i="1" l="1"/>
  <c r="D223" i="1" s="1"/>
  <c r="E223" i="1" s="1"/>
  <c r="F223" i="1" l="1"/>
  <c r="D224" i="1" s="1"/>
  <c r="E224" i="1" s="1"/>
  <c r="F224" i="1" l="1"/>
  <c r="D225" i="1" s="1"/>
  <c r="E225" i="1" s="1"/>
  <c r="F225" i="1" l="1"/>
  <c r="D226" i="1" s="1"/>
  <c r="E226" i="1" s="1"/>
  <c r="F226" i="1" l="1"/>
  <c r="D227" i="1" l="1"/>
  <c r="E227" i="1" s="1"/>
  <c r="F227" i="1" l="1"/>
  <c r="D228" i="1" l="1"/>
  <c r="E228" i="1" s="1"/>
  <c r="F228" i="1" l="1"/>
  <c r="D229" i="1" l="1"/>
  <c r="E229" i="1" s="1"/>
  <c r="F229" i="1" l="1"/>
  <c r="D230" i="1" l="1"/>
  <c r="E230" i="1" s="1"/>
  <c r="F230" i="1" l="1"/>
  <c r="D231" i="1" l="1"/>
  <c r="E231" i="1" s="1"/>
  <c r="F231" i="1" l="1"/>
  <c r="D232" i="1" l="1"/>
  <c r="E232" i="1" s="1"/>
  <c r="F232" i="1" l="1"/>
  <c r="D233" i="1" l="1"/>
  <c r="E233" i="1" s="1"/>
  <c r="F233" i="1" l="1"/>
  <c r="D234" i="1" l="1"/>
  <c r="E234" i="1" s="1"/>
  <c r="F234" i="1" l="1"/>
  <c r="D235" i="1" s="1"/>
  <c r="E235" i="1" s="1"/>
  <c r="F235" i="1" l="1"/>
  <c r="D236" i="1" s="1"/>
  <c r="E236" i="1" s="1"/>
  <c r="F236" i="1" l="1"/>
  <c r="D237" i="1" l="1"/>
  <c r="E237" i="1" s="1"/>
  <c r="F237" i="1" l="1"/>
  <c r="D238" i="1" l="1"/>
  <c r="E238" i="1" s="1"/>
  <c r="F238" i="1" l="1"/>
  <c r="D239" i="1" s="1"/>
  <c r="E239" i="1" s="1"/>
  <c r="F239" i="1" l="1"/>
  <c r="D240" i="1" s="1"/>
  <c r="E240" i="1" s="1"/>
  <c r="F240" i="1" l="1"/>
  <c r="D241" i="1" s="1"/>
  <c r="E241" i="1" s="1"/>
  <c r="F241" i="1" l="1"/>
  <c r="D242" i="1" s="1"/>
  <c r="E242" i="1" s="1"/>
  <c r="F242" i="1" l="1"/>
  <c r="D243" i="1" s="1"/>
  <c r="E243" i="1" s="1"/>
  <c r="F243" i="1" l="1"/>
  <c r="D244" i="1" s="1"/>
  <c r="E244" i="1" s="1"/>
  <c r="F244" i="1" l="1"/>
  <c r="D245" i="1" s="1"/>
  <c r="E245" i="1" s="1"/>
  <c r="F245" i="1" l="1"/>
  <c r="D246" i="1" s="1"/>
  <c r="E246" i="1" s="1"/>
  <c r="F246" i="1" l="1"/>
  <c r="D247" i="1" l="1"/>
  <c r="E247" i="1" s="1"/>
  <c r="F247" i="1" l="1"/>
  <c r="D248" i="1" s="1"/>
  <c r="E248" i="1" s="1"/>
  <c r="F248" i="1" l="1"/>
  <c r="D249" i="1" s="1"/>
  <c r="E249" i="1" s="1"/>
  <c r="F249" i="1" l="1"/>
  <c r="D250" i="1" s="1"/>
  <c r="E250" i="1" s="1"/>
  <c r="F250" i="1" l="1"/>
  <c r="D251" i="1" s="1"/>
  <c r="E251" i="1" s="1"/>
  <c r="F251" i="1" l="1"/>
  <c r="D252" i="1" s="1"/>
  <c r="E252" i="1" s="1"/>
  <c r="F252" i="1" l="1"/>
  <c r="D253" i="1" s="1"/>
  <c r="E253" i="1" s="1"/>
  <c r="F253" i="1" l="1"/>
  <c r="D254" i="1" s="1"/>
  <c r="E254" i="1" s="1"/>
  <c r="F254" i="1" l="1"/>
  <c r="D255" i="1" s="1"/>
  <c r="E255" i="1" s="1"/>
  <c r="F255" i="1" l="1"/>
  <c r="D256" i="1" l="1"/>
  <c r="E256" i="1" s="1"/>
  <c r="F256" i="1" l="1"/>
  <c r="D257" i="1" s="1"/>
  <c r="E257" i="1" s="1"/>
  <c r="F257" i="1" l="1"/>
  <c r="D258" i="1" s="1"/>
  <c r="E258" i="1" s="1"/>
  <c r="F258" i="1" l="1"/>
  <c r="D259" i="1" l="1"/>
  <c r="E259" i="1" s="1"/>
  <c r="F259" i="1" l="1"/>
  <c r="D260" i="1" l="1"/>
  <c r="E260" i="1" s="1"/>
  <c r="F260" i="1" l="1"/>
  <c r="D261" i="1" s="1"/>
  <c r="E261" i="1" s="1"/>
  <c r="F261" i="1" l="1"/>
  <c r="D262" i="1" s="1"/>
  <c r="E262" i="1" s="1"/>
  <c r="F262" i="1" l="1"/>
  <c r="D263" i="1" s="1"/>
  <c r="E263" i="1" s="1"/>
  <c r="F263" i="1" l="1"/>
  <c r="D264" i="1" s="1"/>
  <c r="E264" i="1" s="1"/>
  <c r="F264" i="1" l="1"/>
  <c r="D265" i="1" s="1"/>
  <c r="E265" i="1" s="1"/>
  <c r="F265" i="1" l="1"/>
  <c r="D266" i="1" s="1"/>
  <c r="E266" i="1" s="1"/>
  <c r="F266" i="1" l="1"/>
  <c r="D267" i="1" l="1"/>
  <c r="E267" i="1" s="1"/>
  <c r="F267" i="1" l="1"/>
  <c r="D268" i="1" s="1"/>
  <c r="E268" i="1" s="1"/>
  <c r="F268" i="1" l="1"/>
  <c r="D269" i="1" s="1"/>
  <c r="E269" i="1" s="1"/>
  <c r="F269" i="1" l="1"/>
  <c r="D270" i="1" l="1"/>
  <c r="E270" i="1" s="1"/>
  <c r="F270" i="1" l="1"/>
  <c r="D271" i="1" l="1"/>
  <c r="E271" i="1" s="1"/>
  <c r="F271" i="1" l="1"/>
  <c r="D272" i="1" s="1"/>
  <c r="E272" i="1" s="1"/>
  <c r="F272" i="1" l="1"/>
  <c r="D273" i="1" s="1"/>
  <c r="E273" i="1" s="1"/>
  <c r="F273" i="1" l="1"/>
  <c r="D274" i="1" s="1"/>
  <c r="E274" i="1" s="1"/>
  <c r="F274" i="1" l="1"/>
  <c r="D275" i="1" s="1"/>
  <c r="E275" i="1" s="1"/>
  <c r="F275" i="1" l="1"/>
  <c r="D276" i="1" l="1"/>
  <c r="E276" i="1" s="1"/>
  <c r="F276" i="1" l="1"/>
  <c r="D277" i="1" l="1"/>
  <c r="E277" i="1" s="1"/>
  <c r="F277" i="1" l="1"/>
  <c r="D278" i="1" s="1"/>
  <c r="E278" i="1" s="1"/>
  <c r="F278" i="1" l="1"/>
  <c r="D279" i="1" s="1"/>
  <c r="E279" i="1" s="1"/>
  <c r="F279" i="1" l="1"/>
  <c r="D280" i="1" s="1"/>
  <c r="E280" i="1" s="1"/>
  <c r="F280" i="1" l="1"/>
  <c r="D281" i="1" s="1"/>
  <c r="E281" i="1" s="1"/>
  <c r="F281" i="1" l="1"/>
  <c r="D282" i="1" l="1"/>
  <c r="E282" i="1" s="1"/>
  <c r="F282" i="1" l="1"/>
  <c r="D283" i="1" s="1"/>
  <c r="E283" i="1" s="1"/>
  <c r="F283" i="1" l="1"/>
  <c r="D284" i="1" s="1"/>
  <c r="E284" i="1" s="1"/>
  <c r="F284" i="1" l="1"/>
  <c r="D285" i="1" s="1"/>
  <c r="E285" i="1" s="1"/>
  <c r="F285" i="1" l="1"/>
  <c r="D286" i="1" s="1"/>
  <c r="E286" i="1" s="1"/>
  <c r="F286" i="1" l="1"/>
  <c r="D287" i="1" l="1"/>
  <c r="E287" i="1" s="1"/>
  <c r="F287" i="1" l="1"/>
  <c r="D288" i="1" l="1"/>
  <c r="E288" i="1" s="1"/>
  <c r="F288" i="1" l="1"/>
  <c r="D289" i="1" s="1"/>
  <c r="E289" i="1" s="1"/>
  <c r="F289" i="1" l="1"/>
  <c r="D290" i="1" s="1"/>
  <c r="E290" i="1" s="1"/>
  <c r="F290" i="1" l="1"/>
  <c r="D291" i="1" l="1"/>
  <c r="E291" i="1" s="1"/>
  <c r="F291" i="1" l="1"/>
  <c r="D292" i="1" l="1"/>
  <c r="E292" i="1" s="1"/>
  <c r="F292" i="1" l="1"/>
  <c r="D293" i="1" l="1"/>
  <c r="E293" i="1" s="1"/>
  <c r="F293" i="1" l="1"/>
  <c r="D294" i="1" s="1"/>
  <c r="E294" i="1" s="1"/>
  <c r="F294" i="1" l="1"/>
  <c r="D295" i="1" s="1"/>
  <c r="E295" i="1" s="1"/>
  <c r="F295" i="1" l="1"/>
  <c r="D296" i="1" s="1"/>
  <c r="E296" i="1" s="1"/>
  <c r="F296" i="1" l="1"/>
  <c r="D297" i="1" s="1"/>
  <c r="E297" i="1" s="1"/>
  <c r="F297" i="1" l="1"/>
  <c r="D298" i="1" s="1"/>
  <c r="E298" i="1" s="1"/>
  <c r="F298" i="1" l="1"/>
  <c r="D299" i="1" s="1"/>
  <c r="E299" i="1" s="1"/>
  <c r="F299" i="1" l="1"/>
  <c r="D300" i="1" s="1"/>
  <c r="E300" i="1" s="1"/>
  <c r="F300" i="1" l="1"/>
  <c r="D301" i="1" s="1"/>
  <c r="E301" i="1" s="1"/>
  <c r="F301" i="1" l="1"/>
  <c r="D302" i="1" s="1"/>
  <c r="E302" i="1" s="1"/>
  <c r="F302" i="1" l="1"/>
  <c r="D303" i="1" s="1"/>
  <c r="E303" i="1" s="1"/>
  <c r="F303" i="1" l="1"/>
  <c r="D304" i="1" s="1"/>
  <c r="E304" i="1" s="1"/>
  <c r="F304" i="1" l="1"/>
  <c r="D305" i="1" s="1"/>
  <c r="E305" i="1" s="1"/>
  <c r="F305" i="1" l="1"/>
  <c r="D306" i="1" s="1"/>
  <c r="E306" i="1" s="1"/>
  <c r="F306" i="1" l="1"/>
  <c r="D307" i="1" s="1"/>
  <c r="E307" i="1" s="1"/>
  <c r="F307" i="1" l="1"/>
  <c r="D308" i="1" l="1"/>
  <c r="E308" i="1" s="1"/>
  <c r="F308" i="1" l="1"/>
  <c r="D309" i="1" l="1"/>
  <c r="E309" i="1" s="1"/>
  <c r="F309" i="1" l="1"/>
  <c r="D310" i="1" s="1"/>
  <c r="E310" i="1" s="1"/>
  <c r="F310" i="1" l="1"/>
  <c r="D311" i="1" s="1"/>
  <c r="E311" i="1" s="1"/>
  <c r="F311" i="1" l="1"/>
  <c r="D312" i="1" l="1"/>
  <c r="E312" i="1" s="1"/>
  <c r="F312" i="1" l="1"/>
  <c r="D313" i="1" l="1"/>
  <c r="E313" i="1" s="1"/>
  <c r="F313" i="1" l="1"/>
  <c r="D314" i="1" l="1"/>
  <c r="E314" i="1" s="1"/>
  <c r="F314" i="1" l="1"/>
  <c r="D315" i="1" s="1"/>
  <c r="E315" i="1" s="1"/>
  <c r="F315" i="1" l="1"/>
  <c r="D316" i="1" s="1"/>
  <c r="E316" i="1" s="1"/>
  <c r="F316" i="1" l="1"/>
  <c r="D317" i="1" s="1"/>
  <c r="E317" i="1" s="1"/>
  <c r="F317" i="1" l="1"/>
  <c r="D318" i="1" s="1"/>
  <c r="E318" i="1" s="1"/>
  <c r="F318" i="1" l="1"/>
  <c r="D319" i="1" l="1"/>
  <c r="E319" i="1" s="1"/>
  <c r="F319" i="1" l="1"/>
  <c r="D320" i="1" l="1"/>
  <c r="E320" i="1" s="1"/>
  <c r="F320" i="1" l="1"/>
  <c r="D321" i="1" l="1"/>
  <c r="E321" i="1" s="1"/>
  <c r="F321" i="1" l="1"/>
  <c r="D322" i="1" l="1"/>
  <c r="E322" i="1" s="1"/>
  <c r="F322" i="1" l="1"/>
  <c r="D323" i="1" l="1"/>
  <c r="E323" i="1" s="1"/>
  <c r="F323" i="1" l="1"/>
  <c r="D324" i="1" l="1"/>
  <c r="E324" i="1" s="1"/>
  <c r="F324" i="1" l="1"/>
  <c r="D325" i="1" l="1"/>
  <c r="E325" i="1" s="1"/>
  <c r="F325" i="1" l="1"/>
  <c r="D326" i="1" l="1"/>
  <c r="E326" i="1" s="1"/>
  <c r="F326" i="1" l="1"/>
  <c r="D327" i="1" l="1"/>
  <c r="E327" i="1" s="1"/>
  <c r="F327" i="1" l="1"/>
  <c r="D328" i="1" l="1"/>
  <c r="E328" i="1" s="1"/>
  <c r="F328" i="1" l="1"/>
  <c r="D329" i="1" s="1"/>
  <c r="E329" i="1" s="1"/>
  <c r="F329" i="1" l="1"/>
  <c r="D330" i="1" s="1"/>
  <c r="E330" i="1" s="1"/>
  <c r="F330" i="1" l="1"/>
  <c r="D331" i="1" s="1"/>
  <c r="E331" i="1" s="1"/>
  <c r="F331" i="1" l="1"/>
  <c r="D332" i="1" s="1"/>
  <c r="E332" i="1" s="1"/>
  <c r="F332" i="1" l="1"/>
  <c r="D333" i="1" s="1"/>
  <c r="E333" i="1" s="1"/>
  <c r="F333" i="1" l="1"/>
  <c r="D334" i="1" s="1"/>
  <c r="E334" i="1" s="1"/>
  <c r="F334" i="1" l="1"/>
  <c r="D335" i="1" s="1"/>
  <c r="E335" i="1" s="1"/>
  <c r="F335" i="1" l="1"/>
  <c r="D336" i="1" s="1"/>
  <c r="E336" i="1" s="1"/>
  <c r="F336" i="1" l="1"/>
  <c r="D337" i="1" l="1"/>
  <c r="E337" i="1" s="1"/>
  <c r="F337" i="1" l="1"/>
  <c r="D338" i="1" l="1"/>
  <c r="E338" i="1" s="1"/>
  <c r="F338" i="1" l="1"/>
  <c r="D339" i="1" l="1"/>
  <c r="E339" i="1" s="1"/>
  <c r="F339" i="1" l="1"/>
  <c r="D340" i="1" s="1"/>
  <c r="E340" i="1" s="1"/>
  <c r="F340" i="1" l="1"/>
  <c r="D341" i="1" s="1"/>
  <c r="E341" i="1" s="1"/>
  <c r="F341" i="1" l="1"/>
  <c r="D342" i="1" l="1"/>
  <c r="E342" i="1" s="1"/>
  <c r="F342" i="1" l="1"/>
  <c r="D343" i="1" s="1"/>
  <c r="E343" i="1" s="1"/>
  <c r="F343" i="1" l="1"/>
  <c r="D344" i="1" s="1"/>
  <c r="E344" i="1" s="1"/>
  <c r="F344" i="1" l="1"/>
  <c r="D345" i="1" s="1"/>
  <c r="E345" i="1" s="1"/>
  <c r="F345" i="1" l="1"/>
  <c r="D346" i="1" s="1"/>
  <c r="E346" i="1" s="1"/>
  <c r="F346" i="1" l="1"/>
  <c r="D347" i="1" l="1"/>
  <c r="E347" i="1" s="1"/>
  <c r="F347" i="1" l="1"/>
  <c r="D348" i="1" s="1"/>
  <c r="E348" i="1" s="1"/>
  <c r="F348" i="1" l="1"/>
  <c r="D349" i="1" s="1"/>
  <c r="E349" i="1" s="1"/>
  <c r="F349" i="1" l="1"/>
  <c r="D350" i="1" l="1"/>
  <c r="E350" i="1" s="1"/>
  <c r="F350" i="1" l="1"/>
  <c r="D351" i="1" s="1"/>
  <c r="E351" i="1" s="1"/>
  <c r="F351" i="1" l="1"/>
  <c r="D352" i="1" s="1"/>
  <c r="E352" i="1" s="1"/>
  <c r="F352" i="1" l="1"/>
  <c r="D353" i="1" l="1"/>
  <c r="E353" i="1" s="1"/>
  <c r="F353" i="1" l="1"/>
  <c r="D354" i="1" l="1"/>
  <c r="E354" i="1" s="1"/>
  <c r="F354" i="1" l="1"/>
  <c r="D355" i="1" l="1"/>
  <c r="E355" i="1" s="1"/>
  <c r="F355" i="1" l="1"/>
  <c r="D356" i="1" l="1"/>
  <c r="E356" i="1" s="1"/>
  <c r="F356" i="1" l="1"/>
  <c r="D357" i="1" s="1"/>
  <c r="E357" i="1" s="1"/>
  <c r="F357" i="1" l="1"/>
  <c r="D358" i="1" s="1"/>
  <c r="E358" i="1" s="1"/>
  <c r="F358" i="1" l="1"/>
  <c r="D359" i="1" s="1"/>
  <c r="E359" i="1" s="1"/>
  <c r="F359" i="1" l="1"/>
  <c r="D360" i="1" s="1"/>
  <c r="E360" i="1" s="1"/>
  <c r="F360" i="1" l="1"/>
  <c r="D361" i="1" s="1"/>
  <c r="E361" i="1" s="1"/>
  <c r="F361" i="1" l="1"/>
  <c r="D362" i="1" s="1"/>
  <c r="E362" i="1" s="1"/>
  <c r="F362" i="1" l="1"/>
  <c r="D363" i="1" s="1"/>
  <c r="E363" i="1" s="1"/>
  <c r="F363" i="1" l="1"/>
  <c r="D364" i="1" l="1"/>
  <c r="E364" i="1" s="1"/>
  <c r="F364" i="1" l="1"/>
  <c r="D365" i="1" l="1"/>
  <c r="E365" i="1" s="1"/>
  <c r="F365" i="1" l="1"/>
  <c r="D366" i="1" l="1"/>
  <c r="E366" i="1" s="1"/>
  <c r="F366" i="1" l="1"/>
  <c r="D367" i="1" l="1"/>
  <c r="E367" i="1" s="1"/>
  <c r="F367" i="1" l="1"/>
  <c r="D368" i="1" l="1"/>
  <c r="E368" i="1" s="1"/>
  <c r="F368" i="1" l="1"/>
  <c r="D369" i="1" l="1"/>
  <c r="E369" i="1" s="1"/>
  <c r="F369" i="1" l="1"/>
  <c r="D370" i="1" l="1"/>
  <c r="E370" i="1" s="1"/>
  <c r="F370" i="1" l="1"/>
  <c r="D371" i="1" s="1"/>
  <c r="E371" i="1" s="1"/>
  <c r="F371" i="1" l="1"/>
  <c r="D23" i="3" s="1"/>
  <c r="D20" i="3" l="1"/>
  <c r="D25" i="3"/>
</calcChain>
</file>

<file path=xl/sharedStrings.xml><?xml version="1.0" encoding="utf-8"?>
<sst xmlns="http://schemas.openxmlformats.org/spreadsheetml/2006/main" count="23" uniqueCount="23">
  <si>
    <t>Procenten per dag</t>
  </si>
  <si>
    <t>Dag</t>
  </si>
  <si>
    <t>Minimale Winst per dag</t>
  </si>
  <si>
    <t>Beste dag</t>
  </si>
  <si>
    <t>Totale stand account</t>
  </si>
  <si>
    <t>Verwachte eindstand account per dag</t>
  </si>
  <si>
    <t>Start bedrag plus de</t>
  </si>
  <si>
    <t>Einddoel</t>
  </si>
  <si>
    <t xml:space="preserve">Start Datum       </t>
  </si>
  <si>
    <t>Totale gerealiseerde winst</t>
  </si>
  <si>
    <t>Slechtste dag</t>
  </si>
  <si>
    <t>Winst of verlies per dag</t>
  </si>
  <si>
    <t>Gemiddelde winst per dag</t>
  </si>
  <si>
    <t>NOTITIES OF VERWIJZING NAAR JE ORDER DAG BOEK</t>
  </si>
  <si>
    <t>Werkelijke eindstand per dag</t>
  </si>
  <si>
    <t xml:space="preserve"> Verwachte eindstand per dag</t>
  </si>
  <si>
    <t>Hoeveel % loop je voor of achter</t>
  </si>
  <si>
    <t xml:space="preserve"> Aantal dagen in de min</t>
  </si>
  <si>
    <t xml:space="preserve"> Aantal dagen in de plus</t>
  </si>
  <si>
    <t xml:space="preserve"> Totaal aantal dagen getrade</t>
  </si>
  <si>
    <t xml:space="preserve"> Aantal dagen niet getrade</t>
  </si>
  <si>
    <t xml:space="preserve"> Hoeveel procenten tot Einddoel</t>
  </si>
  <si>
    <t xml:space="preserve"> Gedraaide procenten naar einddoel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</si>
</sst>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-[$$-409]* #,##0.00_ ;_-[$$-409]* \-#,##0.00\ ;_-[$$-409]* &quot;-&quot;??_ ;_-@_ "/>
    <numFmt numFmtId="165" formatCode="_ [$₿]\ * #,##0.0000_ ;_ [$₿]\ * \-#,##0.0000_ ;_ [$₿]\ * &quot;-&quot;????_ ;_ @_ " x16r2:formatCode16="_ [$₿-x-xbt2]\ * #,##0.0000_ ;_ [$₿-x-xbt2]\ * \-#,##0.0000_ ;_ [$₿-x-xbt2]\ * &quot;-&quot;????_ ;_ @_ "/>
    <numFmt numFmtId="166" formatCode="[$₿]\ #,##0.0000" x16r2:formatCode16="[$₿-x-xbt2]\ #,##0.0000"/>
    <numFmt numFmtId="167" formatCode="[$₿]\ #,##0.00000" x16r2:formatCode16="[$₿-x-xbt2]\ #,##0.00000"/>
    <numFmt numFmtId="168" formatCode="[$₿]\ #,##0.0000;[$₿]\ \-#,##0.0000" x16r2:formatCode16="[$₿-x-xbt2]\ #,##0.0000;[$₿-x-xbt2]\ \-#,##0.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48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4"/>
      <color rgb="FFFF0000"/>
      <name val="Impact"/>
      <family val="2"/>
    </font>
    <font>
      <b/>
      <sz val="12"/>
      <color theme="1"/>
      <name val="Calibri"/>
      <family val="2"/>
      <scheme val="minor"/>
    </font>
    <font>
      <sz val="48"/>
      <color rgb="FFFF0000"/>
      <name val="Impact"/>
      <family val="2"/>
    </font>
    <font>
      <sz val="12"/>
      <color rgb="FF222222"/>
      <name val="Arial"/>
      <family val="2"/>
    </font>
    <font>
      <sz val="12"/>
      <color rgb="FF888888"/>
      <name val="Arial"/>
      <family val="2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36"/>
      <name val="Calibri"/>
      <family val="2"/>
      <scheme val="minor"/>
    </font>
    <font>
      <b/>
      <sz val="3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F2F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FF21"/>
        <bgColor indexed="64"/>
      </patternFill>
    </fill>
    <fill>
      <patternFill patternType="solid">
        <fgColor rgb="FFFCAF8C"/>
        <bgColor indexed="64"/>
      </patternFill>
    </fill>
    <fill>
      <patternFill patternType="solid">
        <fgColor rgb="FFFCBAF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6">
    <xf numFmtId="0" fontId="0" fillId="0" borderId="0" xfId="0"/>
    <xf numFmtId="10" fontId="0" fillId="0" borderId="0" xfId="0" applyNumberFormat="1"/>
    <xf numFmtId="0" fontId="0" fillId="0" borderId="0" xfId="0" applyProtection="1">
      <protection hidden="1"/>
    </xf>
    <xf numFmtId="10" fontId="6" fillId="0" borderId="0" xfId="0" applyNumberFormat="1" applyFont="1" applyProtection="1">
      <protection hidden="1"/>
    </xf>
    <xf numFmtId="9" fontId="6" fillId="0" borderId="0" xfId="0" applyNumberFormat="1" applyFont="1" applyProtection="1">
      <protection hidden="1"/>
    </xf>
    <xf numFmtId="14" fontId="0" fillId="0" borderId="0" xfId="0" applyNumberFormat="1" applyProtection="1">
      <protection hidden="1"/>
    </xf>
    <xf numFmtId="0" fontId="0" fillId="0" borderId="0" xfId="0" applyBorder="1"/>
    <xf numFmtId="0" fontId="0" fillId="0" borderId="0" xfId="0" applyBorder="1" applyProtection="1">
      <protection hidden="1"/>
    </xf>
    <xf numFmtId="0" fontId="0" fillId="0" borderId="0" xfId="0" applyFill="1" applyProtection="1">
      <protection hidden="1"/>
    </xf>
    <xf numFmtId="0" fontId="0" fillId="0" borderId="0" xfId="0" applyFill="1" applyBorder="1" applyProtection="1">
      <protection hidden="1"/>
    </xf>
    <xf numFmtId="10" fontId="0" fillId="0" borderId="0" xfId="0" applyNumberFormat="1" applyFill="1" applyBorder="1" applyProtection="1">
      <protection hidden="1"/>
    </xf>
    <xf numFmtId="0" fontId="14" fillId="0" borderId="0" xfId="0" applyFont="1" applyFill="1" applyProtection="1">
      <protection hidden="1"/>
    </xf>
    <xf numFmtId="0" fontId="15" fillId="0" borderId="0" xfId="0" applyFont="1" applyFill="1" applyProtection="1">
      <protection hidden="1"/>
    </xf>
    <xf numFmtId="0" fontId="18" fillId="0" borderId="0" xfId="0" applyFont="1" applyFill="1" applyAlignment="1" applyProtection="1">
      <alignment horizontal="center"/>
      <protection hidden="1"/>
    </xf>
    <xf numFmtId="2" fontId="0" fillId="0" borderId="0" xfId="0" applyNumberFormat="1" applyFill="1" applyBorder="1" applyProtection="1">
      <protection hidden="1"/>
    </xf>
    <xf numFmtId="0" fontId="16" fillId="0" borderId="0" xfId="0" applyFont="1" applyFill="1" applyProtection="1">
      <protection hidden="1"/>
    </xf>
    <xf numFmtId="0" fontId="2" fillId="0" borderId="0" xfId="0" applyFont="1" applyFill="1" applyBorder="1" applyProtection="1">
      <protection hidden="1"/>
    </xf>
    <xf numFmtId="0" fontId="0" fillId="0" borderId="0" xfId="0" applyFill="1" applyBorder="1"/>
    <xf numFmtId="0" fontId="19" fillId="0" borderId="0" xfId="0" applyFont="1"/>
    <xf numFmtId="0" fontId="20" fillId="0" borderId="0" xfId="0" applyFont="1"/>
    <xf numFmtId="10" fontId="0" fillId="0" borderId="0" xfId="0" applyNumberFormat="1" applyProtection="1">
      <protection hidden="1"/>
    </xf>
    <xf numFmtId="14" fontId="4" fillId="7" borderId="6" xfId="0" applyNumberFormat="1" applyFont="1" applyFill="1" applyBorder="1" applyAlignment="1" applyProtection="1">
      <alignment horizontal="center"/>
      <protection locked="0" hidden="1"/>
    </xf>
    <xf numFmtId="0" fontId="22" fillId="0" borderId="0" xfId="0" applyFont="1" applyFill="1" applyBorder="1" applyProtection="1">
      <protection hidden="1"/>
    </xf>
    <xf numFmtId="166" fontId="22" fillId="0" borderId="0" xfId="0" applyNumberFormat="1" applyFont="1" applyFill="1" applyBorder="1" applyProtection="1">
      <protection hidden="1"/>
    </xf>
    <xf numFmtId="10" fontId="21" fillId="0" borderId="0" xfId="0" applyNumberFormat="1" applyFont="1" applyFill="1" applyBorder="1" applyAlignment="1" applyProtection="1">
      <alignment horizontal="center"/>
      <protection hidden="1"/>
    </xf>
    <xf numFmtId="10" fontId="21" fillId="0" borderId="0" xfId="0" applyNumberFormat="1" applyFont="1" applyFill="1" applyBorder="1" applyAlignment="1" applyProtection="1">
      <alignment horizontal="left"/>
      <protection hidden="1"/>
    </xf>
    <xf numFmtId="10" fontId="21" fillId="0" borderId="0" xfId="0" applyNumberFormat="1" applyFont="1" applyFill="1" applyBorder="1" applyAlignment="1" applyProtection="1">
      <alignment horizontal="left" vertical="top"/>
      <protection hidden="1"/>
    </xf>
    <xf numFmtId="0" fontId="7" fillId="0" borderId="0" xfId="0" applyFont="1" applyProtection="1">
      <protection hidden="1"/>
    </xf>
    <xf numFmtId="0" fontId="21" fillId="0" borderId="0" xfId="0" applyFont="1" applyFill="1" applyBorder="1" applyAlignment="1" applyProtection="1">
      <alignment horizontal="left"/>
      <protection hidden="1"/>
    </xf>
    <xf numFmtId="0" fontId="21" fillId="0" borderId="0" xfId="0" applyFont="1" applyFill="1" applyBorder="1" applyAlignment="1" applyProtection="1">
      <alignment horizontal="left" vertical="top"/>
      <protection hidden="1"/>
    </xf>
    <xf numFmtId="164" fontId="0" fillId="0" borderId="0" xfId="0" applyNumberFormat="1" applyBorder="1" applyProtection="1">
      <protection hidden="1"/>
    </xf>
    <xf numFmtId="10" fontId="0" fillId="0" borderId="0" xfId="0" applyNumberFormat="1" applyBorder="1" applyProtection="1">
      <protection hidden="1"/>
    </xf>
    <xf numFmtId="0" fontId="3" fillId="0" borderId="0" xfId="0" applyFont="1" applyFill="1" applyBorder="1"/>
    <xf numFmtId="0" fontId="0" fillId="0" borderId="0" xfId="0" applyFill="1"/>
    <xf numFmtId="0" fontId="3" fillId="9" borderId="0" xfId="0" applyFont="1" applyFill="1" applyBorder="1"/>
    <xf numFmtId="0" fontId="0" fillId="9" borderId="0" xfId="0" applyFill="1"/>
    <xf numFmtId="0" fontId="5" fillId="9" borderId="0" xfId="0" applyFont="1" applyFill="1" applyBorder="1"/>
    <xf numFmtId="0" fontId="0" fillId="9" borderId="0" xfId="0" applyFill="1" applyBorder="1"/>
    <xf numFmtId="0" fontId="3" fillId="0" borderId="0" xfId="0" applyFont="1" applyProtection="1">
      <protection hidden="1"/>
    </xf>
    <xf numFmtId="10" fontId="24" fillId="0" borderId="0" xfId="0" applyNumberFormat="1" applyFont="1" applyProtection="1">
      <protection hidden="1"/>
    </xf>
    <xf numFmtId="9" fontId="24" fillId="0" borderId="0" xfId="0" applyNumberFormat="1" applyFont="1" applyProtection="1">
      <protection hidden="1"/>
    </xf>
    <xf numFmtId="166" fontId="4" fillId="6" borderId="1" xfId="2" applyNumberFormat="1" applyFont="1" applyFill="1" applyBorder="1" applyAlignment="1" applyProtection="1">
      <alignment horizontal="center"/>
      <protection locked="0" hidden="1"/>
    </xf>
    <xf numFmtId="166" fontId="4" fillId="5" borderId="1" xfId="1" applyNumberFormat="1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center"/>
      <protection hidden="1"/>
    </xf>
    <xf numFmtId="0" fontId="25" fillId="0" borderId="0" xfId="0" applyFont="1" applyFill="1"/>
    <xf numFmtId="10" fontId="21" fillId="0" borderId="0" xfId="0" applyNumberFormat="1" applyFont="1" applyFill="1" applyBorder="1" applyAlignment="1" applyProtection="1">
      <protection hidden="1"/>
    </xf>
    <xf numFmtId="166" fontId="21" fillId="0" borderId="0" xfId="0" applyNumberFormat="1" applyFont="1" applyFill="1" applyBorder="1" applyAlignment="1" applyProtection="1">
      <alignment horizontal="center"/>
      <protection hidden="1"/>
    </xf>
    <xf numFmtId="0" fontId="0" fillId="0" borderId="2" xfId="0" applyFill="1" applyBorder="1" applyProtection="1">
      <protection hidden="1"/>
    </xf>
    <xf numFmtId="0" fontId="0" fillId="0" borderId="3" xfId="0" applyFill="1" applyBorder="1" applyProtection="1">
      <protection hidden="1"/>
    </xf>
    <xf numFmtId="0" fontId="9" fillId="0" borderId="0" xfId="0" applyFont="1" applyFill="1" applyBorder="1" applyProtection="1">
      <protection hidden="1"/>
    </xf>
    <xf numFmtId="0" fontId="13" fillId="0" borderId="0" xfId="0" applyFont="1" applyFill="1" applyBorder="1" applyProtection="1">
      <protection hidden="1"/>
    </xf>
    <xf numFmtId="0" fontId="12" fillId="0" borderId="0" xfId="0" applyFont="1" applyFill="1" applyBorder="1" applyProtection="1">
      <protection hidden="1"/>
    </xf>
    <xf numFmtId="0" fontId="10" fillId="0" borderId="0" xfId="0" applyFont="1" applyFill="1" applyBorder="1" applyProtection="1">
      <protection hidden="1"/>
    </xf>
    <xf numFmtId="0" fontId="8" fillId="0" borderId="0" xfId="0" applyFont="1" applyFill="1" applyBorder="1" applyProtection="1">
      <protection hidden="1"/>
    </xf>
    <xf numFmtId="0" fontId="7" fillId="0" borderId="0" xfId="0" applyFont="1" applyFill="1" applyBorder="1" applyProtection="1">
      <protection hidden="1"/>
    </xf>
    <xf numFmtId="0" fontId="11" fillId="0" borderId="0" xfId="0" applyFont="1" applyFill="1" applyBorder="1" applyProtection="1">
      <protection hidden="1"/>
    </xf>
    <xf numFmtId="0" fontId="0" fillId="0" borderId="10" xfId="0" applyFill="1" applyBorder="1" applyProtection="1">
      <protection hidden="1"/>
    </xf>
    <xf numFmtId="0" fontId="0" fillId="0" borderId="11" xfId="0" applyFill="1" applyBorder="1" applyProtection="1">
      <protection hidden="1"/>
    </xf>
    <xf numFmtId="0" fontId="0" fillId="0" borderId="12" xfId="0" applyFill="1" applyBorder="1" applyProtection="1">
      <protection hidden="1"/>
    </xf>
    <xf numFmtId="164" fontId="21" fillId="0" borderId="0" xfId="0" applyNumberFormat="1" applyFont="1" applyFill="1" applyBorder="1" applyAlignment="1" applyProtection="1">
      <alignment horizontal="left"/>
      <protection hidden="1"/>
    </xf>
    <xf numFmtId="0" fontId="23" fillId="0" borderId="0" xfId="0" applyFont="1" applyFill="1" applyBorder="1"/>
    <xf numFmtId="0" fontId="25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4" fillId="0" borderId="0" xfId="0" applyFont="1" applyFill="1" applyBorder="1" applyProtection="1">
      <protection hidden="1"/>
    </xf>
    <xf numFmtId="0" fontId="2" fillId="0" borderId="0" xfId="0" applyFont="1" applyFill="1" applyProtection="1">
      <protection hidden="1"/>
    </xf>
    <xf numFmtId="0" fontId="2" fillId="2" borderId="7" xfId="0" applyFont="1" applyFill="1" applyBorder="1" applyProtection="1">
      <protection locked="0" hidden="1"/>
    </xf>
    <xf numFmtId="0" fontId="4" fillId="2" borderId="7" xfId="0" applyFont="1" applyFill="1" applyBorder="1" applyProtection="1">
      <protection locked="0" hidden="1"/>
    </xf>
    <xf numFmtId="0" fontId="4" fillId="2" borderId="9" xfId="0" applyFont="1" applyFill="1" applyBorder="1" applyProtection="1">
      <protection locked="0" hidden="1"/>
    </xf>
    <xf numFmtId="0" fontId="2" fillId="0" borderId="0" xfId="0" applyFont="1" applyProtection="1">
      <protection locked="0" hidden="1"/>
    </xf>
    <xf numFmtId="10" fontId="21" fillId="0" borderId="0" xfId="2" applyNumberFormat="1" applyFont="1" applyFill="1" applyBorder="1" applyAlignment="1" applyProtection="1">
      <alignment horizontal="right"/>
      <protection locked="0" hidden="1"/>
    </xf>
    <xf numFmtId="0" fontId="21" fillId="0" borderId="0" xfId="0" applyFont="1" applyFill="1" applyBorder="1" applyProtection="1">
      <protection hidden="1"/>
    </xf>
    <xf numFmtId="0" fontId="21" fillId="0" borderId="0" xfId="0" applyFont="1"/>
    <xf numFmtId="0" fontId="21" fillId="0" borderId="0" xfId="0" applyFont="1" applyAlignment="1">
      <alignment horizontal="center"/>
    </xf>
    <xf numFmtId="166" fontId="3" fillId="0" borderId="0" xfId="0" applyNumberFormat="1" applyFont="1" applyProtection="1">
      <protection hidden="1"/>
    </xf>
    <xf numFmtId="0" fontId="4" fillId="7" borderId="14" xfId="0" applyFont="1" applyFill="1" applyBorder="1" applyAlignment="1" applyProtection="1">
      <alignment horizontal="center"/>
      <protection hidden="1"/>
    </xf>
    <xf numFmtId="0" fontId="23" fillId="0" borderId="0" xfId="0" applyFont="1" applyBorder="1" applyProtection="1">
      <protection hidden="1"/>
    </xf>
    <xf numFmtId="10" fontId="21" fillId="0" borderId="0" xfId="0" applyNumberFormat="1" applyFont="1" applyBorder="1" applyProtection="1">
      <protection hidden="1"/>
    </xf>
    <xf numFmtId="9" fontId="21" fillId="0" borderId="0" xfId="0" applyNumberFormat="1" applyFont="1" applyBorder="1" applyProtection="1">
      <protection hidden="1"/>
    </xf>
    <xf numFmtId="166" fontId="4" fillId="0" borderId="0" xfId="2" applyNumberFormat="1" applyFont="1" applyFill="1" applyBorder="1" applyAlignment="1" applyProtection="1">
      <alignment horizontal="center"/>
      <protection hidden="1"/>
    </xf>
    <xf numFmtId="166" fontId="4" fillId="3" borderId="4" xfId="1" applyNumberFormat="1" applyFont="1" applyFill="1" applyBorder="1" applyAlignment="1" applyProtection="1">
      <alignment horizontal="center"/>
      <protection hidden="1"/>
    </xf>
    <xf numFmtId="166" fontId="2" fillId="0" borderId="0" xfId="2" applyNumberFormat="1" applyFont="1" applyAlignment="1" applyProtection="1">
      <alignment horizontal="center"/>
      <protection hidden="1"/>
    </xf>
    <xf numFmtId="10" fontId="4" fillId="0" borderId="0" xfId="0" applyNumberFormat="1" applyFont="1" applyFill="1" applyBorder="1" applyProtection="1">
      <protection hidden="1"/>
    </xf>
    <xf numFmtId="10" fontId="4" fillId="0" borderId="0" xfId="0" applyNumberFormat="1" applyFont="1" applyFill="1" applyBorder="1" applyAlignment="1" applyProtection="1">
      <alignment horizontal="center"/>
      <protection hidden="1"/>
    </xf>
    <xf numFmtId="10" fontId="4" fillId="3" borderId="4" xfId="2" applyNumberFormat="1" applyFont="1" applyFill="1" applyBorder="1" applyAlignment="1" applyProtection="1">
      <alignment horizontal="center"/>
      <protection hidden="1"/>
    </xf>
    <xf numFmtId="10" fontId="4" fillId="8" borderId="15" xfId="2" applyNumberFormat="1" applyFont="1" applyFill="1" applyBorder="1" applyAlignment="1" applyProtection="1">
      <alignment horizontal="center"/>
      <protection hidden="1"/>
    </xf>
    <xf numFmtId="10" fontId="4" fillId="8" borderId="1" xfId="2" applyNumberFormat="1" applyFont="1" applyFill="1" applyBorder="1" applyAlignment="1" applyProtection="1">
      <alignment horizontal="center"/>
      <protection hidden="1"/>
    </xf>
    <xf numFmtId="10" fontId="4" fillId="0" borderId="0" xfId="0" applyNumberFormat="1" applyFont="1" applyProtection="1">
      <protection hidden="1"/>
    </xf>
    <xf numFmtId="166" fontId="26" fillId="0" borderId="0" xfId="0" applyNumberFormat="1" applyFont="1" applyFill="1" applyBorder="1" applyAlignment="1" applyProtection="1">
      <alignment horizontal="center"/>
      <protection locked="0" hidden="1"/>
    </xf>
    <xf numFmtId="166" fontId="4" fillId="0" borderId="0" xfId="0" applyNumberFormat="1" applyFont="1" applyFill="1" applyBorder="1" applyAlignment="1" applyProtection="1">
      <alignment horizontal="center"/>
      <protection locked="0" hidden="1"/>
    </xf>
    <xf numFmtId="166" fontId="2" fillId="0" borderId="0" xfId="0" applyNumberFormat="1" applyFont="1" applyAlignment="1" applyProtection="1">
      <alignment horizontal="center"/>
      <protection locked="0" hidden="1"/>
    </xf>
    <xf numFmtId="165" fontId="3" fillId="0" borderId="0" xfId="0" applyNumberFormat="1" applyFont="1" applyFill="1" applyBorder="1" applyAlignment="1" applyProtection="1">
      <alignment horizontal="center"/>
      <protection hidden="1"/>
    </xf>
    <xf numFmtId="165" fontId="4" fillId="0" borderId="13" xfId="1" applyNumberFormat="1" applyFont="1" applyFill="1" applyBorder="1" applyAlignment="1" applyProtection="1">
      <alignment horizontal="center"/>
      <protection hidden="1"/>
    </xf>
    <xf numFmtId="165" fontId="2" fillId="3" borderId="4" xfId="0" applyNumberFormat="1" applyFont="1" applyFill="1" applyBorder="1" applyAlignment="1" applyProtection="1">
      <alignment horizontal="center"/>
      <protection hidden="1"/>
    </xf>
    <xf numFmtId="165" fontId="3" fillId="4" borderId="1" xfId="1" applyNumberFormat="1" applyFont="1" applyFill="1" applyBorder="1" applyAlignment="1" applyProtection="1">
      <alignment horizontal="center"/>
      <protection hidden="1"/>
    </xf>
    <xf numFmtId="165" fontId="3" fillId="4" borderId="8" xfId="1" applyNumberFormat="1" applyFont="1" applyFill="1" applyBorder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165" fontId="21" fillId="0" borderId="0" xfId="0" applyNumberFormat="1" applyFont="1" applyFill="1" applyBorder="1" applyAlignment="1" applyProtection="1">
      <alignment horizontal="center"/>
      <protection locked="0" hidden="1"/>
    </xf>
    <xf numFmtId="168" fontId="27" fillId="0" borderId="0" xfId="0" applyNumberFormat="1" applyFont="1" applyFill="1" applyBorder="1" applyAlignment="1" applyProtection="1">
      <alignment horizontal="center"/>
      <protection hidden="1"/>
    </xf>
    <xf numFmtId="168" fontId="4" fillId="0" borderId="0" xfId="1" applyNumberFormat="1" applyFont="1" applyFill="1" applyBorder="1" applyAlignment="1" applyProtection="1">
      <alignment horizontal="center"/>
      <protection hidden="1"/>
    </xf>
    <xf numFmtId="168" fontId="4" fillId="3" borderId="4" xfId="0" applyNumberFormat="1" applyFont="1" applyFill="1" applyBorder="1" applyAlignment="1" applyProtection="1">
      <alignment horizontal="center"/>
      <protection hidden="1"/>
    </xf>
    <xf numFmtId="168" fontId="4" fillId="4" borderId="1" xfId="0" applyNumberFormat="1" applyFont="1" applyFill="1" applyBorder="1" applyAlignment="1" applyProtection="1">
      <alignment horizontal="center"/>
      <protection hidden="1"/>
    </xf>
    <xf numFmtId="168" fontId="2" fillId="0" borderId="0" xfId="1" applyNumberFormat="1" applyFont="1" applyAlignment="1" applyProtection="1">
      <alignment horizontal="center"/>
      <protection hidden="1"/>
    </xf>
    <xf numFmtId="166" fontId="26" fillId="0" borderId="0" xfId="0" applyNumberFormat="1" applyFont="1" applyFill="1" applyBorder="1" applyAlignment="1" applyProtection="1">
      <alignment horizontal="center"/>
      <protection hidden="1"/>
    </xf>
    <xf numFmtId="166" fontId="4" fillId="0" borderId="0" xfId="0" applyNumberFormat="1" applyFont="1" applyFill="1" applyBorder="1" applyAlignment="1" applyProtection="1">
      <alignment horizontal="center"/>
      <protection hidden="1"/>
    </xf>
    <xf numFmtId="167" fontId="4" fillId="3" borderId="4" xfId="0" applyNumberFormat="1" applyFont="1" applyFill="1" applyBorder="1" applyAlignment="1" applyProtection="1">
      <alignment horizontal="center"/>
      <protection hidden="1"/>
    </xf>
    <xf numFmtId="166" fontId="4" fillId="4" borderId="1" xfId="0" applyNumberFormat="1" applyFont="1" applyFill="1" applyBorder="1" applyAlignment="1" applyProtection="1">
      <alignment horizontal="center"/>
      <protection hidden="1"/>
    </xf>
    <xf numFmtId="166" fontId="2" fillId="0" borderId="0" xfId="0" applyNumberFormat="1" applyFont="1" applyAlignment="1" applyProtection="1">
      <alignment horizontal="center"/>
      <protection hidden="1"/>
    </xf>
    <xf numFmtId="164" fontId="25" fillId="0" borderId="0" xfId="1" applyNumberFormat="1" applyFont="1" applyFill="1" applyBorder="1" applyAlignment="1" applyProtection="1">
      <alignment horizontal="center"/>
      <protection hidden="1"/>
    </xf>
    <xf numFmtId="164" fontId="4" fillId="0" borderId="0" xfId="1" applyNumberFormat="1" applyFont="1" applyFill="1" applyBorder="1" applyAlignment="1" applyProtection="1">
      <alignment horizontal="center"/>
      <protection hidden="1"/>
    </xf>
    <xf numFmtId="0" fontId="4" fillId="3" borderId="4" xfId="0" applyFont="1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4" fillId="3" borderId="8" xfId="0" applyFont="1" applyFill="1" applyBorder="1" applyAlignment="1" applyProtection="1">
      <alignment horizontal="center"/>
      <protection hidden="1"/>
    </xf>
    <xf numFmtId="164" fontId="2" fillId="0" borderId="0" xfId="1" applyNumberFormat="1" applyFont="1" applyAlignment="1" applyProtection="1">
      <alignment horizontal="center"/>
      <protection hidden="1"/>
    </xf>
    <xf numFmtId="166" fontId="4" fillId="3" borderId="4" xfId="0" applyNumberFormat="1" applyFont="1" applyFill="1" applyBorder="1" applyAlignment="1" applyProtection="1">
      <alignment horizontal="center"/>
      <protection hidden="1"/>
    </xf>
    <xf numFmtId="0" fontId="17" fillId="3" borderId="5" xfId="0" applyFont="1" applyFill="1" applyBorder="1" applyAlignment="1" applyProtection="1">
      <alignment horizontal="center"/>
      <protection hidden="1"/>
    </xf>
  </cellXfs>
  <cellStyles count="3">
    <cellStyle name="Komma" xfId="1" builtinId="3"/>
    <cellStyle name="Procent" xfId="2" builtinId="5"/>
    <cellStyle name="Standaard" xfId="0" builtinId="0"/>
  </cellStyles>
  <dxfs count="1">
    <dxf>
      <fill>
        <patternFill>
          <bgColor rgb="FF5BFFA5"/>
        </patternFill>
      </fill>
    </dxf>
  </dxfs>
  <tableStyles count="0" defaultTableStyle="TableStyleMedium2" defaultPivotStyle="PivotStyleLight16"/>
  <colors>
    <mruColors>
      <color rgb="FFC4C4C4"/>
      <color rgb="FFFF3F3F"/>
      <color rgb="FFC40000"/>
      <color rgb="FFB7CACD"/>
      <color rgb="FF8EA9DB"/>
      <color rgb="FF9BF2FB"/>
      <color rgb="FF05FB1C"/>
      <color rgb="FFFF8B8B"/>
      <color rgb="FF000000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SHEET!$C$7:$C$371</c:f>
              <c:numCache>
                <c:formatCode>General</c:formatCode>
                <c:ptCount val="3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8-4157-8BE5-4EA2ACE965E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SHEET!$F$7</c:f>
              <c:numCache>
                <mc:AlternateContent xmlns:mc="http://schemas.openxmlformats.org/markup-compatibility/2006">
                  <mc:Choice Requires="c16r2">
                    <c16r2:formatcode2>[$₿-x-xbt2]\ #,##0.0000;[$₿-x-xbt2]\ \-#,##0.0000</c16r2:formatcode2>
                  </mc:Choice>
                  <mc:Fallback>
                    <c:formatCode>[$₿]\ #,##0.0000;[$₿]\ \-#,##0.0000</c:formatCode>
                  </mc:Fallback>
                </mc:AlternateContent>
                <c:ptCount val="1"/>
                <c:pt idx="0">
                  <c:v>0.10100000000000001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8-4157-8BE5-4EA2ACE965E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SHEET!$F$7:$F$371</c:f>
              <c:numCache>
                <mc:AlternateContent xmlns:mc="http://schemas.openxmlformats.org/markup-compatibility/2006">
                  <mc:Choice Requires="c16r2">
                    <c16r2:formatcode2>[$₿-x-xbt2]\ #,##0.0000;[$₿-x-xbt2]\ \-#,##0.0000</c16r2:formatcode2>
                  </mc:Choice>
                  <mc:Fallback>
                    <c:formatCode>[$₿]\ #,##0.0000;[$₿]\ \-#,##0.0000</c:formatCode>
                  </mc:Fallback>
                </mc:AlternateContent>
                <c:ptCount val="365"/>
                <c:pt idx="0">
                  <c:v>0.10100000000000001</c:v>
                </c:pt>
                <c:pt idx="1">
                  <c:v>0.10201</c:v>
                </c:pt>
                <c:pt idx="2">
                  <c:v>0.1030301</c:v>
                </c:pt>
                <c:pt idx="3">
                  <c:v>0.104060401</c:v>
                </c:pt>
                <c:pt idx="4">
                  <c:v>0.10510100501</c:v>
                </c:pt>
                <c:pt idx="5">
                  <c:v>0.1061520150601</c:v>
                </c:pt>
                <c:pt idx="6">
                  <c:v>0.107213535210701</c:v>
                </c:pt>
                <c:pt idx="7">
                  <c:v>0.10828567056280801</c:v>
                </c:pt>
                <c:pt idx="8">
                  <c:v>0.10936852726843609</c:v>
                </c:pt>
                <c:pt idx="9">
                  <c:v>0.11046221254112044</c:v>
                </c:pt>
                <c:pt idx="10">
                  <c:v>0.11156683466653165</c:v>
                </c:pt>
                <c:pt idx="11">
                  <c:v>0.11268250301319697</c:v>
                </c:pt>
                <c:pt idx="12">
                  <c:v>0.11380932804332894</c:v>
                </c:pt>
                <c:pt idx="13">
                  <c:v>0.11494742132376223</c:v>
                </c:pt>
                <c:pt idx="14">
                  <c:v>0.11609689553699985</c:v>
                </c:pt>
                <c:pt idx="15">
                  <c:v>0.11725786449236986</c:v>
                </c:pt>
                <c:pt idx="16">
                  <c:v>0.11843044313729356</c:v>
                </c:pt>
                <c:pt idx="17">
                  <c:v>0.1196147475686665</c:v>
                </c:pt>
                <c:pt idx="18">
                  <c:v>0.12081089504435316</c:v>
                </c:pt>
                <c:pt idx="19">
                  <c:v>0.12201900399479669</c:v>
                </c:pt>
                <c:pt idx="20">
                  <c:v>0.12323919403474466</c:v>
                </c:pt>
                <c:pt idx="21">
                  <c:v>0.12447158597509211</c:v>
                </c:pt>
                <c:pt idx="22">
                  <c:v>0.12571630183484303</c:v>
                </c:pt>
                <c:pt idx="23">
                  <c:v>0.12697346485319147</c:v>
                </c:pt>
                <c:pt idx="24">
                  <c:v>0.12824319950172339</c:v>
                </c:pt>
                <c:pt idx="25">
                  <c:v>0.12952563149674062</c:v>
                </c:pt>
                <c:pt idx="26">
                  <c:v>0.13082088781170803</c:v>
                </c:pt>
                <c:pt idx="27">
                  <c:v>0.13212909668982512</c:v>
                </c:pt>
                <c:pt idx="28">
                  <c:v>0.13345038765672337</c:v>
                </c:pt>
                <c:pt idx="29">
                  <c:v>0.1347848915332906</c:v>
                </c:pt>
                <c:pt idx="30">
                  <c:v>0.1361327404486235</c:v>
                </c:pt>
                <c:pt idx="31">
                  <c:v>0.13749406785310975</c:v>
                </c:pt>
                <c:pt idx="32">
                  <c:v>0.13886900853164086</c:v>
                </c:pt>
                <c:pt idx="33">
                  <c:v>0.14025769861695728</c:v>
                </c:pt>
                <c:pt idx="34">
                  <c:v>0.14166027560312686</c:v>
                </c:pt>
                <c:pt idx="35">
                  <c:v>0.14307687835915814</c:v>
                </c:pt>
                <c:pt idx="36">
                  <c:v>0.14450764714274972</c:v>
                </c:pt>
                <c:pt idx="37">
                  <c:v>0.14595272361417722</c:v>
                </c:pt>
                <c:pt idx="38">
                  <c:v>0.14741225085031898</c:v>
                </c:pt>
                <c:pt idx="39">
                  <c:v>0.14888637335882215</c:v>
                </c:pt>
                <c:pt idx="40">
                  <c:v>0.15037523709241038</c:v>
                </c:pt>
                <c:pt idx="41">
                  <c:v>0.15187898946333447</c:v>
                </c:pt>
                <c:pt idx="42">
                  <c:v>0.15339777935796781</c:v>
                </c:pt>
                <c:pt idx="43">
                  <c:v>0.15493175715154747</c:v>
                </c:pt>
                <c:pt idx="44">
                  <c:v>0.15648107472306294</c:v>
                </c:pt>
                <c:pt idx="45">
                  <c:v>0.15804588547029358</c:v>
                </c:pt>
                <c:pt idx="46">
                  <c:v>0.15962634432499651</c:v>
                </c:pt>
                <c:pt idx="47">
                  <c:v>0.16122260776824648</c:v>
                </c:pt>
                <c:pt idx="48">
                  <c:v>0.16283483384592895</c:v>
                </c:pt>
                <c:pt idx="49">
                  <c:v>0.16446318218438824</c:v>
                </c:pt>
                <c:pt idx="50">
                  <c:v>0.16610781400623212</c:v>
                </c:pt>
                <c:pt idx="51">
                  <c:v>0.16776889214629445</c:v>
                </c:pt>
                <c:pt idx="52">
                  <c:v>0.1694465810677574</c:v>
                </c:pt>
                <c:pt idx="53">
                  <c:v>0.17114104687843498</c:v>
                </c:pt>
                <c:pt idx="54">
                  <c:v>0.17285245734721932</c:v>
                </c:pt>
                <c:pt idx="55">
                  <c:v>0.17458098192069152</c:v>
                </c:pt>
                <c:pt idx="56">
                  <c:v>0.17632679173989843</c:v>
                </c:pt>
                <c:pt idx="57">
                  <c:v>0.17809005965729741</c:v>
                </c:pt>
                <c:pt idx="58">
                  <c:v>0.17987096025387039</c:v>
                </c:pt>
                <c:pt idx="59">
                  <c:v>0.18166966985640909</c:v>
                </c:pt>
                <c:pt idx="60">
                  <c:v>0.18348636655497319</c:v>
                </c:pt>
                <c:pt idx="61">
                  <c:v>0.18532123022052291</c:v>
                </c:pt>
                <c:pt idx="62">
                  <c:v>0.18717444252272813</c:v>
                </c:pt>
                <c:pt idx="63">
                  <c:v>0.18904618694795541</c:v>
                </c:pt>
                <c:pt idx="64">
                  <c:v>0.19093664881743497</c:v>
                </c:pt>
                <c:pt idx="65">
                  <c:v>0.19284601530560933</c:v>
                </c:pt>
                <c:pt idx="66">
                  <c:v>0.19477447545866541</c:v>
                </c:pt>
                <c:pt idx="67">
                  <c:v>0.19672222021325206</c:v>
                </c:pt>
                <c:pt idx="68">
                  <c:v>0.19868944241538458</c:v>
                </c:pt>
                <c:pt idx="69">
                  <c:v>0.20067633683953842</c:v>
                </c:pt>
                <c:pt idx="70">
                  <c:v>0.20268310020793381</c:v>
                </c:pt>
                <c:pt idx="71">
                  <c:v>0.20470993121001316</c:v>
                </c:pt>
                <c:pt idx="72">
                  <c:v>0.20675703052211328</c:v>
                </c:pt>
                <c:pt idx="73">
                  <c:v>0.20882460082733442</c:v>
                </c:pt>
                <c:pt idx="74">
                  <c:v>0.21091284683560776</c:v>
                </c:pt>
                <c:pt idx="75">
                  <c:v>0.21302197530396383</c:v>
                </c:pt>
                <c:pt idx="76">
                  <c:v>0.21515219505700348</c:v>
                </c:pt>
                <c:pt idx="77">
                  <c:v>0.2173037170075735</c:v>
                </c:pt>
                <c:pt idx="78">
                  <c:v>0.21947675417764925</c:v>
                </c:pt>
                <c:pt idx="79">
                  <c:v>0.22167152171942575</c:v>
                </c:pt>
                <c:pt idx="80">
                  <c:v>0.22388823693662002</c:v>
                </c:pt>
                <c:pt idx="81">
                  <c:v>0.22612711930598622</c:v>
                </c:pt>
                <c:pt idx="82">
                  <c:v>0.22838839049904608</c:v>
                </c:pt>
                <c:pt idx="83">
                  <c:v>0.23067227440403654</c:v>
                </c:pt>
                <c:pt idx="84">
                  <c:v>0.23297899714807691</c:v>
                </c:pt>
                <c:pt idx="85">
                  <c:v>0.23530878711955766</c:v>
                </c:pt>
                <c:pt idx="86">
                  <c:v>0.23766187499075322</c:v>
                </c:pt>
                <c:pt idx="87">
                  <c:v>0.24003849374066075</c:v>
                </c:pt>
                <c:pt idx="88">
                  <c:v>0.24243887867806735</c:v>
                </c:pt>
                <c:pt idx="89">
                  <c:v>0.24486326746484802</c:v>
                </c:pt>
                <c:pt idx="90">
                  <c:v>0.2473119001394965</c:v>
                </c:pt>
                <c:pt idx="91">
                  <c:v>0.24978501914089146</c:v>
                </c:pt>
                <c:pt idx="92">
                  <c:v>0.25228286933230037</c:v>
                </c:pt>
                <c:pt idx="93">
                  <c:v>0.25480569802562336</c:v>
                </c:pt>
                <c:pt idx="94">
                  <c:v>0.25735375500587959</c:v>
                </c:pt>
                <c:pt idx="95">
                  <c:v>0.25992729255593838</c:v>
                </c:pt>
                <c:pt idx="96">
                  <c:v>0.26252656548149778</c:v>
                </c:pt>
                <c:pt idx="97">
                  <c:v>0.26515183113631274</c:v>
                </c:pt>
                <c:pt idx="98">
                  <c:v>0.26780334944767586</c:v>
                </c:pt>
                <c:pt idx="99">
                  <c:v>0.27048138294215263</c:v>
                </c:pt>
                <c:pt idx="100">
                  <c:v>0.27318619677157413</c:v>
                </c:pt>
                <c:pt idx="101">
                  <c:v>0.27591805873928987</c:v>
                </c:pt>
                <c:pt idx="102">
                  <c:v>0.27867723932668276</c:v>
                </c:pt>
                <c:pt idx="103">
                  <c:v>0.28146401171994956</c:v>
                </c:pt>
                <c:pt idx="104">
                  <c:v>0.28427865183714907</c:v>
                </c:pt>
                <c:pt idx="105">
                  <c:v>0.28712143835552056</c:v>
                </c:pt>
                <c:pt idx="106">
                  <c:v>0.28999265273907576</c:v>
                </c:pt>
                <c:pt idx="107">
                  <c:v>0.2928925792664665</c:v>
                </c:pt>
                <c:pt idx="108">
                  <c:v>0.29582150505913118</c:v>
                </c:pt>
                <c:pt idx="109">
                  <c:v>0.29877972010972248</c:v>
                </c:pt>
                <c:pt idx="110">
                  <c:v>0.30176751731081969</c:v>
                </c:pt>
                <c:pt idx="111">
                  <c:v>0.30478519248392788</c:v>
                </c:pt>
                <c:pt idx="112">
                  <c:v>0.30783304440876713</c:v>
                </c:pt>
                <c:pt idx="113">
                  <c:v>0.3109113748528548</c:v>
                </c:pt>
                <c:pt idx="114">
                  <c:v>0.31402048860138337</c:v>
                </c:pt>
                <c:pt idx="115">
                  <c:v>0.31716069348739723</c:v>
                </c:pt>
                <c:pt idx="116">
                  <c:v>0.32033230042227118</c:v>
                </c:pt>
                <c:pt idx="117">
                  <c:v>0.32353562342649389</c:v>
                </c:pt>
                <c:pt idx="118">
                  <c:v>0.32677097966075885</c:v>
                </c:pt>
                <c:pt idx="119">
                  <c:v>0.33003868945736642</c:v>
                </c:pt>
                <c:pt idx="120">
                  <c:v>0.3333390763519401</c:v>
                </c:pt>
                <c:pt idx="121">
                  <c:v>0.33667246711545951</c:v>
                </c:pt>
                <c:pt idx="122">
                  <c:v>0.34003919178661413</c:v>
                </c:pt>
                <c:pt idx="123">
                  <c:v>0.34343958370448024</c:v>
                </c:pt>
                <c:pt idx="124">
                  <c:v>0.34687397954152505</c:v>
                </c:pt>
                <c:pt idx="125">
                  <c:v>0.35034271933694028</c:v>
                </c:pt>
                <c:pt idx="126">
                  <c:v>0.35384614653030966</c:v>
                </c:pt>
                <c:pt idx="127">
                  <c:v>0.35738460799561278</c:v>
                </c:pt>
                <c:pt idx="128">
                  <c:v>0.36095845407556892</c:v>
                </c:pt>
                <c:pt idx="129">
                  <c:v>0.36456803861632459</c:v>
                </c:pt>
                <c:pt idx="130">
                  <c:v>0.36821371900248784</c:v>
                </c:pt>
                <c:pt idx="131">
                  <c:v>0.3718958561925127</c:v>
                </c:pt>
                <c:pt idx="132">
                  <c:v>0.37561481475443781</c:v>
                </c:pt>
                <c:pt idx="133">
                  <c:v>0.37937096290198219</c:v>
                </c:pt>
                <c:pt idx="134">
                  <c:v>0.383164672531002</c:v>
                </c:pt>
                <c:pt idx="135">
                  <c:v>0.386996319256312</c:v>
                </c:pt>
                <c:pt idx="136">
                  <c:v>0.39086628244887511</c:v>
                </c:pt>
                <c:pt idx="137">
                  <c:v>0.39477494527336388</c:v>
                </c:pt>
                <c:pt idx="138">
                  <c:v>0.3987226947260975</c:v>
                </c:pt>
                <c:pt idx="139">
                  <c:v>0.40270992167335851</c:v>
                </c:pt>
                <c:pt idx="140">
                  <c:v>0.40673702089009212</c:v>
                </c:pt>
                <c:pt idx="141">
                  <c:v>0.41080439109899303</c:v>
                </c:pt>
                <c:pt idx="142">
                  <c:v>0.41491243500998298</c:v>
                </c:pt>
                <c:pt idx="143">
                  <c:v>0.41906155936008282</c:v>
                </c:pt>
                <c:pt idx="144">
                  <c:v>0.42325217495368367</c:v>
                </c:pt>
                <c:pt idx="145">
                  <c:v>0.42748469670322048</c:v>
                </c:pt>
                <c:pt idx="146">
                  <c:v>0.43175954367025271</c:v>
                </c:pt>
                <c:pt idx="147">
                  <c:v>0.43607713910695522</c:v>
                </c:pt>
                <c:pt idx="148">
                  <c:v>0.44043791049802478</c:v>
                </c:pt>
                <c:pt idx="149">
                  <c:v>0.44484228960300504</c:v>
                </c:pt>
                <c:pt idx="150">
                  <c:v>0.44929071249903507</c:v>
                </c:pt>
                <c:pt idx="151">
                  <c:v>0.45378361962402541</c:v>
                </c:pt>
                <c:pt idx="152">
                  <c:v>0.45832145582026568</c:v>
                </c:pt>
                <c:pt idx="153">
                  <c:v>0.46290467037846833</c:v>
                </c:pt>
                <c:pt idx="154">
                  <c:v>0.467533717082253</c:v>
                </c:pt>
                <c:pt idx="155">
                  <c:v>0.47220905425307552</c:v>
                </c:pt>
                <c:pt idx="156">
                  <c:v>0.47693114479560628</c:v>
                </c:pt>
                <c:pt idx="157">
                  <c:v>0.48170045624356234</c:v>
                </c:pt>
                <c:pt idx="158">
                  <c:v>0.48651746080599795</c:v>
                </c:pt>
                <c:pt idx="159">
                  <c:v>0.49138263541405791</c:v>
                </c:pt>
                <c:pt idx="160">
                  <c:v>0.49629646176819847</c:v>
                </c:pt>
                <c:pt idx="161">
                  <c:v>0.5012594263858805</c:v>
                </c:pt>
                <c:pt idx="162">
                  <c:v>0.50627202064973931</c:v>
                </c:pt>
                <c:pt idx="163">
                  <c:v>0.51133474085623665</c:v>
                </c:pt>
                <c:pt idx="164">
                  <c:v>0.51644808826479904</c:v>
                </c:pt>
                <c:pt idx="165">
                  <c:v>0.52161256914744702</c:v>
                </c:pt>
                <c:pt idx="166">
                  <c:v>0.52682869483892147</c:v>
                </c:pt>
                <c:pt idx="167">
                  <c:v>0.53209698178731069</c:v>
                </c:pt>
                <c:pt idx="168">
                  <c:v>0.5374179516051838</c:v>
                </c:pt>
                <c:pt idx="169">
                  <c:v>0.54279213112123559</c:v>
                </c:pt>
                <c:pt idx="170">
                  <c:v>0.54822005243244798</c:v>
                </c:pt>
                <c:pt idx="171">
                  <c:v>0.55370225295677244</c:v>
                </c:pt>
                <c:pt idx="172">
                  <c:v>0.55923927548634011</c:v>
                </c:pt>
                <c:pt idx="173">
                  <c:v>0.56483166824120357</c:v>
                </c:pt>
                <c:pt idx="174">
                  <c:v>0.57047998492361562</c:v>
                </c:pt>
                <c:pt idx="175">
                  <c:v>0.57618478477285173</c:v>
                </c:pt>
                <c:pt idx="176">
                  <c:v>0.58194663262058022</c:v>
                </c:pt>
                <c:pt idx="177">
                  <c:v>0.587766098946786</c:v>
                </c:pt>
                <c:pt idx="178">
                  <c:v>0.59364375993625385</c:v>
                </c:pt>
                <c:pt idx="179">
                  <c:v>0.59958019753561642</c:v>
                </c:pt>
                <c:pt idx="180">
                  <c:v>0.60557599951097263</c:v>
                </c:pt>
                <c:pt idx="181">
                  <c:v>0.6116317595060824</c:v>
                </c:pt>
                <c:pt idx="182">
                  <c:v>0.61774807710114321</c:v>
                </c:pt>
                <c:pt idx="183">
                  <c:v>0.62392555787215465</c:v>
                </c:pt>
                <c:pt idx="184">
                  <c:v>0.63016481345087616</c:v>
                </c:pt>
                <c:pt idx="185">
                  <c:v>0.63646646158538489</c:v>
                </c:pt>
                <c:pt idx="186">
                  <c:v>0.64283112620123872</c:v>
                </c:pt>
                <c:pt idx="187">
                  <c:v>0.6492594374632511</c:v>
                </c:pt>
                <c:pt idx="188">
                  <c:v>0.65575203183788366</c:v>
                </c:pt>
                <c:pt idx="189">
                  <c:v>0.66230955215626253</c:v>
                </c:pt>
                <c:pt idx="190">
                  <c:v>0.66893264767782512</c:v>
                </c:pt>
                <c:pt idx="191">
                  <c:v>0.67562197415460334</c:v>
                </c:pt>
                <c:pt idx="192">
                  <c:v>0.6823781938961494</c:v>
                </c:pt>
                <c:pt idx="193">
                  <c:v>0.68920197583511089</c:v>
                </c:pt>
                <c:pt idx="194">
                  <c:v>0.69609399559346197</c:v>
                </c:pt>
                <c:pt idx="195">
                  <c:v>0.70305493554939658</c:v>
                </c:pt>
                <c:pt idx="196">
                  <c:v>0.71008548490489054</c:v>
                </c:pt>
                <c:pt idx="197">
                  <c:v>0.71718633975393942</c:v>
                </c:pt>
                <c:pt idx="198">
                  <c:v>0.72435820315147881</c:v>
                </c:pt>
                <c:pt idx="199">
                  <c:v>0.73160178518299357</c:v>
                </c:pt>
                <c:pt idx="200">
                  <c:v>0.73891780303482346</c:v>
                </c:pt>
                <c:pt idx="201">
                  <c:v>0.74630698106517168</c:v>
                </c:pt>
                <c:pt idx="202">
                  <c:v>0.75377005087582338</c:v>
                </c:pt>
                <c:pt idx="203">
                  <c:v>0.76130775138458162</c:v>
                </c:pt>
                <c:pt idx="204">
                  <c:v>0.76892082889842739</c:v>
                </c:pt>
                <c:pt idx="205">
                  <c:v>0.77661003718741162</c:v>
                </c:pt>
                <c:pt idx="206">
                  <c:v>0.7843761375592857</c:v>
                </c:pt>
                <c:pt idx="207">
                  <c:v>0.79221989893487854</c:v>
                </c:pt>
                <c:pt idx="208">
                  <c:v>0.8001420979242273</c:v>
                </c:pt>
                <c:pt idx="209">
                  <c:v>0.80814351890346958</c:v>
                </c:pt>
                <c:pt idx="210">
                  <c:v>0.81622495409250428</c:v>
                </c:pt>
                <c:pt idx="211">
                  <c:v>0.82438720363342932</c:v>
                </c:pt>
                <c:pt idx="212">
                  <c:v>0.83263107566976358</c:v>
                </c:pt>
                <c:pt idx="213">
                  <c:v>0.84095738642646123</c:v>
                </c:pt>
                <c:pt idx="214">
                  <c:v>0.84936696029072589</c:v>
                </c:pt>
                <c:pt idx="215">
                  <c:v>0.8578606298936331</c:v>
                </c:pt>
                <c:pt idx="216">
                  <c:v>0.86643923619256946</c:v>
                </c:pt>
                <c:pt idx="217">
                  <c:v>0.87510362855449519</c:v>
                </c:pt>
                <c:pt idx="218">
                  <c:v>0.88385466484004016</c:v>
                </c:pt>
                <c:pt idx="219">
                  <c:v>0.89269321148844061</c:v>
                </c:pt>
                <c:pt idx="220">
                  <c:v>0.90162014360332499</c:v>
                </c:pt>
                <c:pt idx="221">
                  <c:v>0.9106363450393582</c:v>
                </c:pt>
                <c:pt idx="222">
                  <c:v>0.91974270848975181</c:v>
                </c:pt>
                <c:pt idx="223">
                  <c:v>0.92894013557464938</c:v>
                </c:pt>
                <c:pt idx="224">
                  <c:v>0.9382295369303959</c:v>
                </c:pt>
                <c:pt idx="225">
                  <c:v>0.94761183229969981</c:v>
                </c:pt>
                <c:pt idx="226">
                  <c:v>0.9570879506226968</c:v>
                </c:pt>
                <c:pt idx="227">
                  <c:v>0.96665883012892373</c:v>
                </c:pt>
                <c:pt idx="228">
                  <c:v>0.97632541843021292</c:v>
                </c:pt>
                <c:pt idx="229">
                  <c:v>0.98608867261451505</c:v>
                </c:pt>
                <c:pt idx="230">
                  <c:v>0.99594955934066021</c:v>
                </c:pt>
                <c:pt idx="231">
                  <c:v>1.0059090549340668</c:v>
                </c:pt>
                <c:pt idx="232">
                  <c:v>1.0159681454834075</c:v>
                </c:pt>
                <c:pt idx="233">
                  <c:v>1.0261278269382417</c:v>
                </c:pt>
                <c:pt idx="234">
                  <c:v>1.0363891052076242</c:v>
                </c:pt>
                <c:pt idx="235">
                  <c:v>1.0467529962597004</c:v>
                </c:pt>
                <c:pt idx="236">
                  <c:v>1.0572205262222973</c:v>
                </c:pt>
                <c:pt idx="237">
                  <c:v>1.0677927314845204</c:v>
                </c:pt>
                <c:pt idx="238">
                  <c:v>1.0784706587993655</c:v>
                </c:pt>
                <c:pt idx="239">
                  <c:v>1.0892553653873591</c:v>
                </c:pt>
                <c:pt idx="240">
                  <c:v>1.1001479190412327</c:v>
                </c:pt>
                <c:pt idx="241">
                  <c:v>1.1111493982316449</c:v>
                </c:pt>
                <c:pt idx="242">
                  <c:v>1.1222608922139614</c:v>
                </c:pt>
                <c:pt idx="243">
                  <c:v>1.1334835011361011</c:v>
                </c:pt>
                <c:pt idx="244">
                  <c:v>1.1448183361474622</c:v>
                </c:pt>
                <c:pt idx="245">
                  <c:v>1.1562665195089368</c:v>
                </c:pt>
                <c:pt idx="246">
                  <c:v>1.1678291847040261</c:v>
                </c:pt>
                <c:pt idx="247">
                  <c:v>1.1795074765510662</c:v>
                </c:pt>
                <c:pt idx="248">
                  <c:v>1.1913025513165769</c:v>
                </c:pt>
                <c:pt idx="249">
                  <c:v>1.2032155768297428</c:v>
                </c:pt>
                <c:pt idx="250">
                  <c:v>1.2152477325980402</c:v>
                </c:pt>
                <c:pt idx="251">
                  <c:v>1.2274002099240207</c:v>
                </c:pt>
                <c:pt idx="252">
                  <c:v>1.2396742120232609</c:v>
                </c:pt>
                <c:pt idx="253">
                  <c:v>1.2520709541434936</c:v>
                </c:pt>
                <c:pt idx="254">
                  <c:v>1.2645916636849286</c:v>
                </c:pt>
                <c:pt idx="255">
                  <c:v>1.2772375803217779</c:v>
                </c:pt>
                <c:pt idx="256">
                  <c:v>1.2900099561249958</c:v>
                </c:pt>
                <c:pt idx="257">
                  <c:v>1.3029100556862458</c:v>
                </c:pt>
                <c:pt idx="258">
                  <c:v>1.3159391562431082</c:v>
                </c:pt>
                <c:pt idx="259">
                  <c:v>1.3290985478055393</c:v>
                </c:pt>
                <c:pt idx="260">
                  <c:v>1.3423895332835947</c:v>
                </c:pt>
                <c:pt idx="261">
                  <c:v>1.3558134286164307</c:v>
                </c:pt>
                <c:pt idx="262">
                  <c:v>1.3693715629025951</c:v>
                </c:pt>
                <c:pt idx="263">
                  <c:v>1.3830652785316211</c:v>
                </c:pt>
                <c:pt idx="264">
                  <c:v>1.3968959313169373</c:v>
                </c:pt>
                <c:pt idx="265">
                  <c:v>1.4108648906301067</c:v>
                </c:pt>
                <c:pt idx="266">
                  <c:v>1.4249735395364078</c:v>
                </c:pt>
                <c:pt idx="267">
                  <c:v>1.4392232749317719</c:v>
                </c:pt>
                <c:pt idx="268">
                  <c:v>1.4536155076810897</c:v>
                </c:pt>
                <c:pt idx="269">
                  <c:v>1.4681516627579005</c:v>
                </c:pt>
                <c:pt idx="270">
                  <c:v>1.4828331793854796</c:v>
                </c:pt>
                <c:pt idx="271">
                  <c:v>1.4976615111793345</c:v>
                </c:pt>
                <c:pt idx="272">
                  <c:v>1.5126381262911279</c:v>
                </c:pt>
                <c:pt idx="273">
                  <c:v>1.5277645075540391</c:v>
                </c:pt>
                <c:pt idx="274">
                  <c:v>1.5430421526295794</c:v>
                </c:pt>
                <c:pt idx="275">
                  <c:v>1.5584725741558751</c:v>
                </c:pt>
                <c:pt idx="276">
                  <c:v>1.5740572998974338</c:v>
                </c:pt>
                <c:pt idx="277">
                  <c:v>1.5897978728964082</c:v>
                </c:pt>
                <c:pt idx="278">
                  <c:v>1.6056958516253723</c:v>
                </c:pt>
                <c:pt idx="279">
                  <c:v>1.6217528101416261</c:v>
                </c:pt>
                <c:pt idx="280">
                  <c:v>1.6379703382430424</c:v>
                </c:pt>
                <c:pt idx="281">
                  <c:v>1.6543500416254728</c:v>
                </c:pt>
                <c:pt idx="282">
                  <c:v>1.6708935420417275</c:v>
                </c:pt>
                <c:pt idx="283">
                  <c:v>1.6876024774621448</c:v>
                </c:pt>
                <c:pt idx="284">
                  <c:v>1.7044785022367661</c:v>
                </c:pt>
                <c:pt idx="285">
                  <c:v>1.7215232872591337</c:v>
                </c:pt>
                <c:pt idx="286">
                  <c:v>1.7387385201317251</c:v>
                </c:pt>
                <c:pt idx="287">
                  <c:v>1.7561259053330425</c:v>
                </c:pt>
                <c:pt idx="288">
                  <c:v>1.773687164386373</c:v>
                </c:pt>
                <c:pt idx="289">
                  <c:v>1.7914240360302367</c:v>
                </c:pt>
                <c:pt idx="290">
                  <c:v>1.809338276390539</c:v>
                </c:pt>
                <c:pt idx="291">
                  <c:v>1.8274316591544444</c:v>
                </c:pt>
                <c:pt idx="292">
                  <c:v>1.8457059757459888</c:v>
                </c:pt>
                <c:pt idx="293">
                  <c:v>1.8641630355034486</c:v>
                </c:pt>
                <c:pt idx="294">
                  <c:v>1.8828046658584832</c:v>
                </c:pt>
                <c:pt idx="295">
                  <c:v>1.901632712517068</c:v>
                </c:pt>
                <c:pt idx="296">
                  <c:v>1.9206490396422387</c:v>
                </c:pt>
                <c:pt idx="297">
                  <c:v>1.9398555300386611</c:v>
                </c:pt>
                <c:pt idx="298">
                  <c:v>1.9592540853390477</c:v>
                </c:pt>
                <c:pt idx="299">
                  <c:v>1.9788466261924382</c:v>
                </c:pt>
                <c:pt idx="300">
                  <c:v>1.9986350924543625</c:v>
                </c:pt>
                <c:pt idx="301">
                  <c:v>2.018621443378906</c:v>
                </c:pt>
                <c:pt idx="302">
                  <c:v>2.0388076578126952</c:v>
                </c:pt>
                <c:pt idx="303">
                  <c:v>2.0591957343908223</c:v>
                </c:pt>
                <c:pt idx="304">
                  <c:v>2.0797876917347304</c:v>
                </c:pt>
                <c:pt idx="305">
                  <c:v>2.1005855686520776</c:v>
                </c:pt>
                <c:pt idx="306">
                  <c:v>2.1215914243385985</c:v>
                </c:pt>
                <c:pt idx="307">
                  <c:v>2.1428073385819846</c:v>
                </c:pt>
                <c:pt idx="308">
                  <c:v>2.1642354119678044</c:v>
                </c:pt>
                <c:pt idx="309">
                  <c:v>2.1858777660874824</c:v>
                </c:pt>
                <c:pt idx="310">
                  <c:v>2.2077365437483571</c:v>
                </c:pt>
                <c:pt idx="311">
                  <c:v>2.2298139091858409</c:v>
                </c:pt>
                <c:pt idx="312">
                  <c:v>2.2521120482776995</c:v>
                </c:pt>
                <c:pt idx="313">
                  <c:v>2.2746331687604764</c:v>
                </c:pt>
                <c:pt idx="314">
                  <c:v>2.297379500448081</c:v>
                </c:pt>
                <c:pt idx="315">
                  <c:v>2.3203532954525619</c:v>
                </c:pt>
                <c:pt idx="316">
                  <c:v>2.3435568284070873</c:v>
                </c:pt>
                <c:pt idx="317">
                  <c:v>2.3669923966911584</c:v>
                </c:pt>
                <c:pt idx="318">
                  <c:v>2.3906623206580697</c:v>
                </c:pt>
                <c:pt idx="319">
                  <c:v>2.4145689438646505</c:v>
                </c:pt>
                <c:pt idx="320">
                  <c:v>2.438714633303297</c:v>
                </c:pt>
                <c:pt idx="321">
                  <c:v>2.4631017796363301</c:v>
                </c:pt>
                <c:pt idx="322">
                  <c:v>2.4877327974326935</c:v>
                </c:pt>
                <c:pt idx="323">
                  <c:v>2.5126101254070203</c:v>
                </c:pt>
                <c:pt idx="324">
                  <c:v>2.5377362266610906</c:v>
                </c:pt>
                <c:pt idx="325">
                  <c:v>2.5631135889277012</c:v>
                </c:pt>
                <c:pt idx="326">
                  <c:v>2.5887447248169781</c:v>
                </c:pt>
                <c:pt idx="327">
                  <c:v>2.6146321720651478</c:v>
                </c:pt>
                <c:pt idx="328">
                  <c:v>2.6407784937857994</c:v>
                </c:pt>
                <c:pt idx="329">
                  <c:v>2.6671862787236575</c:v>
                </c:pt>
                <c:pt idx="330">
                  <c:v>2.6938581415108942</c:v>
                </c:pt>
                <c:pt idx="331">
                  <c:v>2.7207967229260031</c:v>
                </c:pt>
                <c:pt idx="332">
                  <c:v>2.7480046901552631</c:v>
                </c:pt>
                <c:pt idx="333">
                  <c:v>2.7754847370568156</c:v>
                </c:pt>
                <c:pt idx="334">
                  <c:v>2.8032395844273839</c:v>
                </c:pt>
                <c:pt idx="335">
                  <c:v>2.8312719802716577</c:v>
                </c:pt>
                <c:pt idx="336">
                  <c:v>2.8595847000743744</c:v>
                </c:pt>
                <c:pt idx="337">
                  <c:v>2.8881805470751183</c:v>
                </c:pt>
                <c:pt idx="338">
                  <c:v>2.9170623525458694</c:v>
                </c:pt>
                <c:pt idx="339">
                  <c:v>2.9462329760713279</c:v>
                </c:pt>
                <c:pt idx="340">
                  <c:v>2.9756953058320414</c:v>
                </c:pt>
                <c:pt idx="341">
                  <c:v>3.005452258890362</c:v>
                </c:pt>
                <c:pt idx="342">
                  <c:v>3.0355067814792656</c:v>
                </c:pt>
                <c:pt idx="343">
                  <c:v>3.0658618492940581</c:v>
                </c:pt>
                <c:pt idx="344">
                  <c:v>3.0965204677869989</c:v>
                </c:pt>
                <c:pt idx="345">
                  <c:v>3.1274856724648687</c:v>
                </c:pt>
                <c:pt idx="346">
                  <c:v>3.1587605291895176</c:v>
                </c:pt>
                <c:pt idx="347">
                  <c:v>3.1903481344814129</c:v>
                </c:pt>
                <c:pt idx="348">
                  <c:v>3.2222516158262269</c:v>
                </c:pt>
                <c:pt idx="349">
                  <c:v>3.2544741319844892</c:v>
                </c:pt>
                <c:pt idx="350">
                  <c:v>3.287018873304334</c:v>
                </c:pt>
                <c:pt idx="351">
                  <c:v>3.3198890620373773</c:v>
                </c:pt>
                <c:pt idx="352">
                  <c:v>3.3530879526577513</c:v>
                </c:pt>
                <c:pt idx="353">
                  <c:v>3.3866188321843289</c:v>
                </c:pt>
                <c:pt idx="354">
                  <c:v>3.4204850205061721</c:v>
                </c:pt>
                <c:pt idx="355">
                  <c:v>3.4546898707112339</c:v>
                </c:pt>
                <c:pt idx="356">
                  <c:v>3.4892367694183464</c:v>
                </c:pt>
                <c:pt idx="357">
                  <c:v>3.5241291371125296</c:v>
                </c:pt>
                <c:pt idx="358">
                  <c:v>3.5593704284836547</c:v>
                </c:pt>
                <c:pt idx="359">
                  <c:v>3.5949641327684914</c:v>
                </c:pt>
                <c:pt idx="360">
                  <c:v>3.6309137740961761</c:v>
                </c:pt>
                <c:pt idx="361">
                  <c:v>3.667222911837138</c:v>
                </c:pt>
                <c:pt idx="362">
                  <c:v>3.7038951409555092</c:v>
                </c:pt>
                <c:pt idx="363">
                  <c:v>3.7409340923650642</c:v>
                </c:pt>
                <c:pt idx="364">
                  <c:v>3.7783434332887147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8-4157-8BE5-4EA2ACE965E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SHEET!$G$7</c:f>
              <c:numCache>
                <mc:AlternateContent xmlns:mc="http://schemas.openxmlformats.org/markup-compatibility/2006">
                  <mc:Choice Requires="c16r2">
                    <c16r2:formatcode2>[$₿-x-xbt2]\ #,##0.0000</c16r2:formatcode2>
                  </mc:Choice>
                  <mc:Fallback>
                    <c:formatCode>[$₿]\ #,##0.0000</c:formatCode>
                  </mc:Fallback>
                </mc:AlternateContent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8-4157-8BE5-4EA2ACE965E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SHEET!$G$7:$G$371</c:f>
              <c:numCache>
                <mc:AlternateContent xmlns:mc="http://schemas.openxmlformats.org/markup-compatibility/2006">
                  <mc:Choice Requires="c16r2">
                    <c16r2:formatcode2>[$₿-x-xbt2]\ #,##0.0000</c16r2:formatcode2>
                  </mc:Choice>
                  <mc:Fallback>
                    <c:formatCode>[$₿]\ #,##0.0000</c:formatCode>
                  </mc:Fallback>
                </mc:AlternateContent>
                <c:ptCount val="36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B8-4157-8BE5-4EA2ACE96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369759"/>
        <c:axId val="320760815"/>
      </c:lineChart>
      <c:catAx>
        <c:axId val="3143697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20760815"/>
        <c:crosses val="autoZero"/>
        <c:auto val="1"/>
        <c:lblAlgn val="ctr"/>
        <c:lblOffset val="100"/>
        <c:noMultiLvlLbl val="0"/>
      </c:catAx>
      <c:valAx>
        <c:axId val="320760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43697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 baseline="0">
                <a:solidFill>
                  <a:schemeClr val="bg1"/>
                </a:solidFill>
              </a:rPr>
              <a:t>Verwachte vs Werkelijke Winst</a:t>
            </a:r>
          </a:p>
          <a:p>
            <a:pPr>
              <a:defRPr/>
            </a:pPr>
            <a:endParaRPr lang="nl-NL" sz="1800" b="1" baseline="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552545442309221"/>
          <c:y val="1.3946975729157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4012964481134774"/>
          <c:y val="9.1150992818317511E-2"/>
          <c:w val="0.84211410014426158"/>
          <c:h val="0.75470230839428076"/>
        </c:manualLayout>
      </c:layout>
      <c:lineChart>
        <c:grouping val="standard"/>
        <c:varyColors val="0"/>
        <c:ser>
          <c:idx val="1"/>
          <c:order val="1"/>
          <c:tx>
            <c:strRef>
              <c:f>SHEET!$G$6</c:f>
              <c:strCache>
                <c:ptCount val="1"/>
                <c:pt idx="0">
                  <c:v>Werkelijke eindstand per dag</c:v>
                </c:pt>
              </c:strCache>
            </c:strRef>
          </c:tx>
          <c:spPr>
            <a:ln w="381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38100" cap="rnd">
                <a:solidFill>
                  <a:srgbClr val="FFFF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03A-4AA9-A882-CDE84C6C60F5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38100" cap="rnd">
                <a:solidFill>
                  <a:srgbClr val="FFFF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92-4054-9ABB-3AF5ED1AAD89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38100" cap="rnd">
                <a:solidFill>
                  <a:srgbClr val="FFFF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0FA-4557-AFC7-4C43DBA89182}"/>
              </c:ext>
            </c:extLst>
          </c:dPt>
          <c:val>
            <c:numRef>
              <c:f>SHEET!$G$7:$G$371</c:f>
              <c:numCache>
                <mc:AlternateContent xmlns:mc="http://schemas.openxmlformats.org/markup-compatibility/2006">
                  <mc:Choice Requires="c16r2">
                    <c16r2:formatcode2>[$₿-x-xbt2]\ #,##0.0000</c16r2:formatcode2>
                  </mc:Choice>
                  <mc:Fallback>
                    <c:formatCode>[$₿]\ #,##0.0000</c:formatCode>
                  </mc:Fallback>
                </mc:AlternateContent>
                <c:ptCount val="36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A-41C6-9C0A-D24D801AB971}"/>
            </c:ext>
          </c:extLst>
        </c:ser>
        <c:ser>
          <c:idx val="2"/>
          <c:order val="2"/>
          <c:tx>
            <c:strRef>
              <c:f>SHEET!$F$6</c:f>
              <c:strCache>
                <c:ptCount val="1"/>
                <c:pt idx="0">
                  <c:v>Verwachte eindstand account per dag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SHEET!$F$7:$F$371</c:f>
              <c:numCache>
                <mc:AlternateContent xmlns:mc="http://schemas.openxmlformats.org/markup-compatibility/2006">
                  <mc:Choice Requires="c16r2">
                    <c16r2:formatcode2>[$₿-x-xbt2]\ #,##0.0000;[$₿-x-xbt2]\ \-#,##0.0000</c16r2:formatcode2>
                  </mc:Choice>
                  <mc:Fallback>
                    <c:formatCode>[$₿]\ #,##0.0000;[$₿]\ \-#,##0.0000</c:formatCode>
                  </mc:Fallback>
                </mc:AlternateContent>
                <c:ptCount val="365"/>
                <c:pt idx="0">
                  <c:v>0.10100000000000001</c:v>
                </c:pt>
                <c:pt idx="1">
                  <c:v>0.10201</c:v>
                </c:pt>
                <c:pt idx="2">
                  <c:v>0.1030301</c:v>
                </c:pt>
                <c:pt idx="3">
                  <c:v>0.104060401</c:v>
                </c:pt>
                <c:pt idx="4">
                  <c:v>0.10510100501</c:v>
                </c:pt>
                <c:pt idx="5">
                  <c:v>0.1061520150601</c:v>
                </c:pt>
                <c:pt idx="6">
                  <c:v>0.107213535210701</c:v>
                </c:pt>
                <c:pt idx="7">
                  <c:v>0.10828567056280801</c:v>
                </c:pt>
                <c:pt idx="8">
                  <c:v>0.10936852726843609</c:v>
                </c:pt>
                <c:pt idx="9">
                  <c:v>0.11046221254112044</c:v>
                </c:pt>
                <c:pt idx="10">
                  <c:v>0.11156683466653165</c:v>
                </c:pt>
                <c:pt idx="11">
                  <c:v>0.11268250301319697</c:v>
                </c:pt>
                <c:pt idx="12">
                  <c:v>0.11380932804332894</c:v>
                </c:pt>
                <c:pt idx="13">
                  <c:v>0.11494742132376223</c:v>
                </c:pt>
                <c:pt idx="14">
                  <c:v>0.11609689553699985</c:v>
                </c:pt>
                <c:pt idx="15">
                  <c:v>0.11725786449236986</c:v>
                </c:pt>
                <c:pt idx="16">
                  <c:v>0.11843044313729356</c:v>
                </c:pt>
                <c:pt idx="17">
                  <c:v>0.1196147475686665</c:v>
                </c:pt>
                <c:pt idx="18">
                  <c:v>0.12081089504435316</c:v>
                </c:pt>
                <c:pt idx="19">
                  <c:v>0.12201900399479669</c:v>
                </c:pt>
                <c:pt idx="20">
                  <c:v>0.12323919403474466</c:v>
                </c:pt>
                <c:pt idx="21">
                  <c:v>0.12447158597509211</c:v>
                </c:pt>
                <c:pt idx="22">
                  <c:v>0.12571630183484303</c:v>
                </c:pt>
                <c:pt idx="23">
                  <c:v>0.12697346485319147</c:v>
                </c:pt>
                <c:pt idx="24">
                  <c:v>0.12824319950172339</c:v>
                </c:pt>
                <c:pt idx="25">
                  <c:v>0.12952563149674062</c:v>
                </c:pt>
                <c:pt idx="26">
                  <c:v>0.13082088781170803</c:v>
                </c:pt>
                <c:pt idx="27">
                  <c:v>0.13212909668982512</c:v>
                </c:pt>
                <c:pt idx="28">
                  <c:v>0.13345038765672337</c:v>
                </c:pt>
                <c:pt idx="29">
                  <c:v>0.1347848915332906</c:v>
                </c:pt>
                <c:pt idx="30">
                  <c:v>0.1361327404486235</c:v>
                </c:pt>
                <c:pt idx="31">
                  <c:v>0.13749406785310975</c:v>
                </c:pt>
                <c:pt idx="32">
                  <c:v>0.13886900853164086</c:v>
                </c:pt>
                <c:pt idx="33">
                  <c:v>0.14025769861695728</c:v>
                </c:pt>
                <c:pt idx="34">
                  <c:v>0.14166027560312686</c:v>
                </c:pt>
                <c:pt idx="35">
                  <c:v>0.14307687835915814</c:v>
                </c:pt>
                <c:pt idx="36">
                  <c:v>0.14450764714274972</c:v>
                </c:pt>
                <c:pt idx="37">
                  <c:v>0.14595272361417722</c:v>
                </c:pt>
                <c:pt idx="38">
                  <c:v>0.14741225085031898</c:v>
                </c:pt>
                <c:pt idx="39">
                  <c:v>0.14888637335882215</c:v>
                </c:pt>
                <c:pt idx="40">
                  <c:v>0.15037523709241038</c:v>
                </c:pt>
                <c:pt idx="41">
                  <c:v>0.15187898946333447</c:v>
                </c:pt>
                <c:pt idx="42">
                  <c:v>0.15339777935796781</c:v>
                </c:pt>
                <c:pt idx="43">
                  <c:v>0.15493175715154747</c:v>
                </c:pt>
                <c:pt idx="44">
                  <c:v>0.15648107472306294</c:v>
                </c:pt>
                <c:pt idx="45">
                  <c:v>0.15804588547029358</c:v>
                </c:pt>
                <c:pt idx="46">
                  <c:v>0.15962634432499651</c:v>
                </c:pt>
                <c:pt idx="47">
                  <c:v>0.16122260776824648</c:v>
                </c:pt>
                <c:pt idx="48">
                  <c:v>0.16283483384592895</c:v>
                </c:pt>
                <c:pt idx="49">
                  <c:v>0.16446318218438824</c:v>
                </c:pt>
                <c:pt idx="50">
                  <c:v>0.16610781400623212</c:v>
                </c:pt>
                <c:pt idx="51">
                  <c:v>0.16776889214629445</c:v>
                </c:pt>
                <c:pt idx="52">
                  <c:v>0.1694465810677574</c:v>
                </c:pt>
                <c:pt idx="53">
                  <c:v>0.17114104687843498</c:v>
                </c:pt>
                <c:pt idx="54">
                  <c:v>0.17285245734721932</c:v>
                </c:pt>
                <c:pt idx="55">
                  <c:v>0.17458098192069152</c:v>
                </c:pt>
                <c:pt idx="56">
                  <c:v>0.17632679173989843</c:v>
                </c:pt>
                <c:pt idx="57">
                  <c:v>0.17809005965729741</c:v>
                </c:pt>
                <c:pt idx="58">
                  <c:v>0.17987096025387039</c:v>
                </c:pt>
                <c:pt idx="59">
                  <c:v>0.18166966985640909</c:v>
                </c:pt>
                <c:pt idx="60">
                  <c:v>0.18348636655497319</c:v>
                </c:pt>
                <c:pt idx="61">
                  <c:v>0.18532123022052291</c:v>
                </c:pt>
                <c:pt idx="62">
                  <c:v>0.18717444252272813</c:v>
                </c:pt>
                <c:pt idx="63">
                  <c:v>0.18904618694795541</c:v>
                </c:pt>
                <c:pt idx="64">
                  <c:v>0.19093664881743497</c:v>
                </c:pt>
                <c:pt idx="65">
                  <c:v>0.19284601530560933</c:v>
                </c:pt>
                <c:pt idx="66">
                  <c:v>0.19477447545866541</c:v>
                </c:pt>
                <c:pt idx="67">
                  <c:v>0.19672222021325206</c:v>
                </c:pt>
                <c:pt idx="68">
                  <c:v>0.19868944241538458</c:v>
                </c:pt>
                <c:pt idx="69">
                  <c:v>0.20067633683953842</c:v>
                </c:pt>
                <c:pt idx="70">
                  <c:v>0.20268310020793381</c:v>
                </c:pt>
                <c:pt idx="71">
                  <c:v>0.20470993121001316</c:v>
                </c:pt>
                <c:pt idx="72">
                  <c:v>0.20675703052211328</c:v>
                </c:pt>
                <c:pt idx="73">
                  <c:v>0.20882460082733442</c:v>
                </c:pt>
                <c:pt idx="74">
                  <c:v>0.21091284683560776</c:v>
                </c:pt>
                <c:pt idx="75">
                  <c:v>0.21302197530396383</c:v>
                </c:pt>
                <c:pt idx="76">
                  <c:v>0.21515219505700348</c:v>
                </c:pt>
                <c:pt idx="77">
                  <c:v>0.2173037170075735</c:v>
                </c:pt>
                <c:pt idx="78">
                  <c:v>0.21947675417764925</c:v>
                </c:pt>
                <c:pt idx="79">
                  <c:v>0.22167152171942575</c:v>
                </c:pt>
                <c:pt idx="80">
                  <c:v>0.22388823693662002</c:v>
                </c:pt>
                <c:pt idx="81">
                  <c:v>0.22612711930598622</c:v>
                </c:pt>
                <c:pt idx="82">
                  <c:v>0.22838839049904608</c:v>
                </c:pt>
                <c:pt idx="83">
                  <c:v>0.23067227440403654</c:v>
                </c:pt>
                <c:pt idx="84">
                  <c:v>0.23297899714807691</c:v>
                </c:pt>
                <c:pt idx="85">
                  <c:v>0.23530878711955766</c:v>
                </c:pt>
                <c:pt idx="86">
                  <c:v>0.23766187499075322</c:v>
                </c:pt>
                <c:pt idx="87">
                  <c:v>0.24003849374066075</c:v>
                </c:pt>
                <c:pt idx="88">
                  <c:v>0.24243887867806735</c:v>
                </c:pt>
                <c:pt idx="89">
                  <c:v>0.24486326746484802</c:v>
                </c:pt>
                <c:pt idx="90">
                  <c:v>0.2473119001394965</c:v>
                </c:pt>
                <c:pt idx="91">
                  <c:v>0.24978501914089146</c:v>
                </c:pt>
                <c:pt idx="92">
                  <c:v>0.25228286933230037</c:v>
                </c:pt>
                <c:pt idx="93">
                  <c:v>0.25480569802562336</c:v>
                </c:pt>
                <c:pt idx="94">
                  <c:v>0.25735375500587959</c:v>
                </c:pt>
                <c:pt idx="95">
                  <c:v>0.25992729255593838</c:v>
                </c:pt>
                <c:pt idx="96">
                  <c:v>0.26252656548149778</c:v>
                </c:pt>
                <c:pt idx="97">
                  <c:v>0.26515183113631274</c:v>
                </c:pt>
                <c:pt idx="98">
                  <c:v>0.26780334944767586</c:v>
                </c:pt>
                <c:pt idx="99">
                  <c:v>0.27048138294215263</c:v>
                </c:pt>
                <c:pt idx="100">
                  <c:v>0.27318619677157413</c:v>
                </c:pt>
                <c:pt idx="101">
                  <c:v>0.27591805873928987</c:v>
                </c:pt>
                <c:pt idx="102">
                  <c:v>0.27867723932668276</c:v>
                </c:pt>
                <c:pt idx="103">
                  <c:v>0.28146401171994956</c:v>
                </c:pt>
                <c:pt idx="104">
                  <c:v>0.28427865183714907</c:v>
                </c:pt>
                <c:pt idx="105">
                  <c:v>0.28712143835552056</c:v>
                </c:pt>
                <c:pt idx="106">
                  <c:v>0.28999265273907576</c:v>
                </c:pt>
                <c:pt idx="107">
                  <c:v>0.2928925792664665</c:v>
                </c:pt>
                <c:pt idx="108">
                  <c:v>0.29582150505913118</c:v>
                </c:pt>
                <c:pt idx="109">
                  <c:v>0.29877972010972248</c:v>
                </c:pt>
                <c:pt idx="110">
                  <c:v>0.30176751731081969</c:v>
                </c:pt>
                <c:pt idx="111">
                  <c:v>0.30478519248392788</c:v>
                </c:pt>
                <c:pt idx="112">
                  <c:v>0.30783304440876713</c:v>
                </c:pt>
                <c:pt idx="113">
                  <c:v>0.3109113748528548</c:v>
                </c:pt>
                <c:pt idx="114">
                  <c:v>0.31402048860138337</c:v>
                </c:pt>
                <c:pt idx="115">
                  <c:v>0.31716069348739723</c:v>
                </c:pt>
                <c:pt idx="116">
                  <c:v>0.32033230042227118</c:v>
                </c:pt>
                <c:pt idx="117">
                  <c:v>0.32353562342649389</c:v>
                </c:pt>
                <c:pt idx="118">
                  <c:v>0.32677097966075885</c:v>
                </c:pt>
                <c:pt idx="119">
                  <c:v>0.33003868945736642</c:v>
                </c:pt>
                <c:pt idx="120">
                  <c:v>0.3333390763519401</c:v>
                </c:pt>
                <c:pt idx="121">
                  <c:v>0.33667246711545951</c:v>
                </c:pt>
                <c:pt idx="122">
                  <c:v>0.34003919178661413</c:v>
                </c:pt>
                <c:pt idx="123">
                  <c:v>0.34343958370448024</c:v>
                </c:pt>
                <c:pt idx="124">
                  <c:v>0.34687397954152505</c:v>
                </c:pt>
                <c:pt idx="125">
                  <c:v>0.35034271933694028</c:v>
                </c:pt>
                <c:pt idx="126">
                  <c:v>0.35384614653030966</c:v>
                </c:pt>
                <c:pt idx="127">
                  <c:v>0.35738460799561278</c:v>
                </c:pt>
                <c:pt idx="128">
                  <c:v>0.36095845407556892</c:v>
                </c:pt>
                <c:pt idx="129">
                  <c:v>0.36456803861632459</c:v>
                </c:pt>
                <c:pt idx="130">
                  <c:v>0.36821371900248784</c:v>
                </c:pt>
                <c:pt idx="131">
                  <c:v>0.3718958561925127</c:v>
                </c:pt>
                <c:pt idx="132">
                  <c:v>0.37561481475443781</c:v>
                </c:pt>
                <c:pt idx="133">
                  <c:v>0.37937096290198219</c:v>
                </c:pt>
                <c:pt idx="134">
                  <c:v>0.383164672531002</c:v>
                </c:pt>
                <c:pt idx="135">
                  <c:v>0.386996319256312</c:v>
                </c:pt>
                <c:pt idx="136">
                  <c:v>0.39086628244887511</c:v>
                </c:pt>
                <c:pt idx="137">
                  <c:v>0.39477494527336388</c:v>
                </c:pt>
                <c:pt idx="138">
                  <c:v>0.3987226947260975</c:v>
                </c:pt>
                <c:pt idx="139">
                  <c:v>0.40270992167335851</c:v>
                </c:pt>
                <c:pt idx="140">
                  <c:v>0.40673702089009212</c:v>
                </c:pt>
                <c:pt idx="141">
                  <c:v>0.41080439109899303</c:v>
                </c:pt>
                <c:pt idx="142">
                  <c:v>0.41491243500998298</c:v>
                </c:pt>
                <c:pt idx="143">
                  <c:v>0.41906155936008282</c:v>
                </c:pt>
                <c:pt idx="144">
                  <c:v>0.42325217495368367</c:v>
                </c:pt>
                <c:pt idx="145">
                  <c:v>0.42748469670322048</c:v>
                </c:pt>
                <c:pt idx="146">
                  <c:v>0.43175954367025271</c:v>
                </c:pt>
                <c:pt idx="147">
                  <c:v>0.43607713910695522</c:v>
                </c:pt>
                <c:pt idx="148">
                  <c:v>0.44043791049802478</c:v>
                </c:pt>
                <c:pt idx="149">
                  <c:v>0.44484228960300504</c:v>
                </c:pt>
                <c:pt idx="150">
                  <c:v>0.44929071249903507</c:v>
                </c:pt>
                <c:pt idx="151">
                  <c:v>0.45378361962402541</c:v>
                </c:pt>
                <c:pt idx="152">
                  <c:v>0.45832145582026568</c:v>
                </c:pt>
                <c:pt idx="153">
                  <c:v>0.46290467037846833</c:v>
                </c:pt>
                <c:pt idx="154">
                  <c:v>0.467533717082253</c:v>
                </c:pt>
                <c:pt idx="155">
                  <c:v>0.47220905425307552</c:v>
                </c:pt>
                <c:pt idx="156">
                  <c:v>0.47693114479560628</c:v>
                </c:pt>
                <c:pt idx="157">
                  <c:v>0.48170045624356234</c:v>
                </c:pt>
                <c:pt idx="158">
                  <c:v>0.48651746080599795</c:v>
                </c:pt>
                <c:pt idx="159">
                  <c:v>0.49138263541405791</c:v>
                </c:pt>
                <c:pt idx="160">
                  <c:v>0.49629646176819847</c:v>
                </c:pt>
                <c:pt idx="161">
                  <c:v>0.5012594263858805</c:v>
                </c:pt>
                <c:pt idx="162">
                  <c:v>0.50627202064973931</c:v>
                </c:pt>
                <c:pt idx="163">
                  <c:v>0.51133474085623665</c:v>
                </c:pt>
                <c:pt idx="164">
                  <c:v>0.51644808826479904</c:v>
                </c:pt>
                <c:pt idx="165">
                  <c:v>0.52161256914744702</c:v>
                </c:pt>
                <c:pt idx="166">
                  <c:v>0.52682869483892147</c:v>
                </c:pt>
                <c:pt idx="167">
                  <c:v>0.53209698178731069</c:v>
                </c:pt>
                <c:pt idx="168">
                  <c:v>0.5374179516051838</c:v>
                </c:pt>
                <c:pt idx="169">
                  <c:v>0.54279213112123559</c:v>
                </c:pt>
                <c:pt idx="170">
                  <c:v>0.54822005243244798</c:v>
                </c:pt>
                <c:pt idx="171">
                  <c:v>0.55370225295677244</c:v>
                </c:pt>
                <c:pt idx="172">
                  <c:v>0.55923927548634011</c:v>
                </c:pt>
                <c:pt idx="173">
                  <c:v>0.56483166824120357</c:v>
                </c:pt>
                <c:pt idx="174">
                  <c:v>0.57047998492361562</c:v>
                </c:pt>
                <c:pt idx="175">
                  <c:v>0.57618478477285173</c:v>
                </c:pt>
                <c:pt idx="176">
                  <c:v>0.58194663262058022</c:v>
                </c:pt>
                <c:pt idx="177">
                  <c:v>0.587766098946786</c:v>
                </c:pt>
                <c:pt idx="178">
                  <c:v>0.59364375993625385</c:v>
                </c:pt>
                <c:pt idx="179">
                  <c:v>0.59958019753561642</c:v>
                </c:pt>
                <c:pt idx="180">
                  <c:v>0.60557599951097263</c:v>
                </c:pt>
                <c:pt idx="181">
                  <c:v>0.6116317595060824</c:v>
                </c:pt>
                <c:pt idx="182">
                  <c:v>0.61774807710114321</c:v>
                </c:pt>
                <c:pt idx="183">
                  <c:v>0.62392555787215465</c:v>
                </c:pt>
                <c:pt idx="184">
                  <c:v>0.63016481345087616</c:v>
                </c:pt>
                <c:pt idx="185">
                  <c:v>0.63646646158538489</c:v>
                </c:pt>
                <c:pt idx="186">
                  <c:v>0.64283112620123872</c:v>
                </c:pt>
                <c:pt idx="187">
                  <c:v>0.6492594374632511</c:v>
                </c:pt>
                <c:pt idx="188">
                  <c:v>0.65575203183788366</c:v>
                </c:pt>
                <c:pt idx="189">
                  <c:v>0.66230955215626253</c:v>
                </c:pt>
                <c:pt idx="190">
                  <c:v>0.66893264767782512</c:v>
                </c:pt>
                <c:pt idx="191">
                  <c:v>0.67562197415460334</c:v>
                </c:pt>
                <c:pt idx="192">
                  <c:v>0.6823781938961494</c:v>
                </c:pt>
                <c:pt idx="193">
                  <c:v>0.68920197583511089</c:v>
                </c:pt>
                <c:pt idx="194">
                  <c:v>0.69609399559346197</c:v>
                </c:pt>
                <c:pt idx="195">
                  <c:v>0.70305493554939658</c:v>
                </c:pt>
                <c:pt idx="196">
                  <c:v>0.71008548490489054</c:v>
                </c:pt>
                <c:pt idx="197">
                  <c:v>0.71718633975393942</c:v>
                </c:pt>
                <c:pt idx="198">
                  <c:v>0.72435820315147881</c:v>
                </c:pt>
                <c:pt idx="199">
                  <c:v>0.73160178518299357</c:v>
                </c:pt>
                <c:pt idx="200">
                  <c:v>0.73891780303482346</c:v>
                </c:pt>
                <c:pt idx="201">
                  <c:v>0.74630698106517168</c:v>
                </c:pt>
                <c:pt idx="202">
                  <c:v>0.75377005087582338</c:v>
                </c:pt>
                <c:pt idx="203">
                  <c:v>0.76130775138458162</c:v>
                </c:pt>
                <c:pt idx="204">
                  <c:v>0.76892082889842739</c:v>
                </c:pt>
                <c:pt idx="205">
                  <c:v>0.77661003718741162</c:v>
                </c:pt>
                <c:pt idx="206">
                  <c:v>0.7843761375592857</c:v>
                </c:pt>
                <c:pt idx="207">
                  <c:v>0.79221989893487854</c:v>
                </c:pt>
                <c:pt idx="208">
                  <c:v>0.8001420979242273</c:v>
                </c:pt>
                <c:pt idx="209">
                  <c:v>0.80814351890346958</c:v>
                </c:pt>
                <c:pt idx="210">
                  <c:v>0.81622495409250428</c:v>
                </c:pt>
                <c:pt idx="211">
                  <c:v>0.82438720363342932</c:v>
                </c:pt>
                <c:pt idx="212">
                  <c:v>0.83263107566976358</c:v>
                </c:pt>
                <c:pt idx="213">
                  <c:v>0.84095738642646123</c:v>
                </c:pt>
                <c:pt idx="214">
                  <c:v>0.84936696029072589</c:v>
                </c:pt>
                <c:pt idx="215">
                  <c:v>0.8578606298936331</c:v>
                </c:pt>
                <c:pt idx="216">
                  <c:v>0.86643923619256946</c:v>
                </c:pt>
                <c:pt idx="217">
                  <c:v>0.87510362855449519</c:v>
                </c:pt>
                <c:pt idx="218">
                  <c:v>0.88385466484004016</c:v>
                </c:pt>
                <c:pt idx="219">
                  <c:v>0.89269321148844061</c:v>
                </c:pt>
                <c:pt idx="220">
                  <c:v>0.90162014360332499</c:v>
                </c:pt>
                <c:pt idx="221">
                  <c:v>0.9106363450393582</c:v>
                </c:pt>
                <c:pt idx="222">
                  <c:v>0.91974270848975181</c:v>
                </c:pt>
                <c:pt idx="223">
                  <c:v>0.92894013557464938</c:v>
                </c:pt>
                <c:pt idx="224">
                  <c:v>0.9382295369303959</c:v>
                </c:pt>
                <c:pt idx="225">
                  <c:v>0.94761183229969981</c:v>
                </c:pt>
                <c:pt idx="226">
                  <c:v>0.9570879506226968</c:v>
                </c:pt>
                <c:pt idx="227">
                  <c:v>0.96665883012892373</c:v>
                </c:pt>
                <c:pt idx="228">
                  <c:v>0.97632541843021292</c:v>
                </c:pt>
                <c:pt idx="229">
                  <c:v>0.98608867261451505</c:v>
                </c:pt>
                <c:pt idx="230">
                  <c:v>0.99594955934066021</c:v>
                </c:pt>
                <c:pt idx="231">
                  <c:v>1.0059090549340668</c:v>
                </c:pt>
                <c:pt idx="232">
                  <c:v>1.0159681454834075</c:v>
                </c:pt>
                <c:pt idx="233">
                  <c:v>1.0261278269382417</c:v>
                </c:pt>
                <c:pt idx="234">
                  <c:v>1.0363891052076242</c:v>
                </c:pt>
                <c:pt idx="235">
                  <c:v>1.0467529962597004</c:v>
                </c:pt>
                <c:pt idx="236">
                  <c:v>1.0572205262222973</c:v>
                </c:pt>
                <c:pt idx="237">
                  <c:v>1.0677927314845204</c:v>
                </c:pt>
                <c:pt idx="238">
                  <c:v>1.0784706587993655</c:v>
                </c:pt>
                <c:pt idx="239">
                  <c:v>1.0892553653873591</c:v>
                </c:pt>
                <c:pt idx="240">
                  <c:v>1.1001479190412327</c:v>
                </c:pt>
                <c:pt idx="241">
                  <c:v>1.1111493982316449</c:v>
                </c:pt>
                <c:pt idx="242">
                  <c:v>1.1222608922139614</c:v>
                </c:pt>
                <c:pt idx="243">
                  <c:v>1.1334835011361011</c:v>
                </c:pt>
                <c:pt idx="244">
                  <c:v>1.1448183361474622</c:v>
                </c:pt>
                <c:pt idx="245">
                  <c:v>1.1562665195089368</c:v>
                </c:pt>
                <c:pt idx="246">
                  <c:v>1.1678291847040261</c:v>
                </c:pt>
                <c:pt idx="247">
                  <c:v>1.1795074765510662</c:v>
                </c:pt>
                <c:pt idx="248">
                  <c:v>1.1913025513165769</c:v>
                </c:pt>
                <c:pt idx="249">
                  <c:v>1.2032155768297428</c:v>
                </c:pt>
                <c:pt idx="250">
                  <c:v>1.2152477325980402</c:v>
                </c:pt>
                <c:pt idx="251">
                  <c:v>1.2274002099240207</c:v>
                </c:pt>
                <c:pt idx="252">
                  <c:v>1.2396742120232609</c:v>
                </c:pt>
                <c:pt idx="253">
                  <c:v>1.2520709541434936</c:v>
                </c:pt>
                <c:pt idx="254">
                  <c:v>1.2645916636849286</c:v>
                </c:pt>
                <c:pt idx="255">
                  <c:v>1.2772375803217779</c:v>
                </c:pt>
                <c:pt idx="256">
                  <c:v>1.2900099561249958</c:v>
                </c:pt>
                <c:pt idx="257">
                  <c:v>1.3029100556862458</c:v>
                </c:pt>
                <c:pt idx="258">
                  <c:v>1.3159391562431082</c:v>
                </c:pt>
                <c:pt idx="259">
                  <c:v>1.3290985478055393</c:v>
                </c:pt>
                <c:pt idx="260">
                  <c:v>1.3423895332835947</c:v>
                </c:pt>
                <c:pt idx="261">
                  <c:v>1.3558134286164307</c:v>
                </c:pt>
                <c:pt idx="262">
                  <c:v>1.3693715629025951</c:v>
                </c:pt>
                <c:pt idx="263">
                  <c:v>1.3830652785316211</c:v>
                </c:pt>
                <c:pt idx="264">
                  <c:v>1.3968959313169373</c:v>
                </c:pt>
                <c:pt idx="265">
                  <c:v>1.4108648906301067</c:v>
                </c:pt>
                <c:pt idx="266">
                  <c:v>1.4249735395364078</c:v>
                </c:pt>
                <c:pt idx="267">
                  <c:v>1.4392232749317719</c:v>
                </c:pt>
                <c:pt idx="268">
                  <c:v>1.4536155076810897</c:v>
                </c:pt>
                <c:pt idx="269">
                  <c:v>1.4681516627579005</c:v>
                </c:pt>
                <c:pt idx="270">
                  <c:v>1.4828331793854796</c:v>
                </c:pt>
                <c:pt idx="271">
                  <c:v>1.4976615111793345</c:v>
                </c:pt>
                <c:pt idx="272">
                  <c:v>1.5126381262911279</c:v>
                </c:pt>
                <c:pt idx="273">
                  <c:v>1.5277645075540391</c:v>
                </c:pt>
                <c:pt idx="274">
                  <c:v>1.5430421526295794</c:v>
                </c:pt>
                <c:pt idx="275">
                  <c:v>1.5584725741558751</c:v>
                </c:pt>
                <c:pt idx="276">
                  <c:v>1.5740572998974338</c:v>
                </c:pt>
                <c:pt idx="277">
                  <c:v>1.5897978728964082</c:v>
                </c:pt>
                <c:pt idx="278">
                  <c:v>1.6056958516253723</c:v>
                </c:pt>
                <c:pt idx="279">
                  <c:v>1.6217528101416261</c:v>
                </c:pt>
                <c:pt idx="280">
                  <c:v>1.6379703382430424</c:v>
                </c:pt>
                <c:pt idx="281">
                  <c:v>1.6543500416254728</c:v>
                </c:pt>
                <c:pt idx="282">
                  <c:v>1.6708935420417275</c:v>
                </c:pt>
                <c:pt idx="283">
                  <c:v>1.6876024774621448</c:v>
                </c:pt>
                <c:pt idx="284">
                  <c:v>1.7044785022367661</c:v>
                </c:pt>
                <c:pt idx="285">
                  <c:v>1.7215232872591337</c:v>
                </c:pt>
                <c:pt idx="286">
                  <c:v>1.7387385201317251</c:v>
                </c:pt>
                <c:pt idx="287">
                  <c:v>1.7561259053330425</c:v>
                </c:pt>
                <c:pt idx="288">
                  <c:v>1.773687164386373</c:v>
                </c:pt>
                <c:pt idx="289">
                  <c:v>1.7914240360302367</c:v>
                </c:pt>
                <c:pt idx="290">
                  <c:v>1.809338276390539</c:v>
                </c:pt>
                <c:pt idx="291">
                  <c:v>1.8274316591544444</c:v>
                </c:pt>
                <c:pt idx="292">
                  <c:v>1.8457059757459888</c:v>
                </c:pt>
                <c:pt idx="293">
                  <c:v>1.8641630355034486</c:v>
                </c:pt>
                <c:pt idx="294">
                  <c:v>1.8828046658584832</c:v>
                </c:pt>
                <c:pt idx="295">
                  <c:v>1.901632712517068</c:v>
                </c:pt>
                <c:pt idx="296">
                  <c:v>1.9206490396422387</c:v>
                </c:pt>
                <c:pt idx="297">
                  <c:v>1.9398555300386611</c:v>
                </c:pt>
                <c:pt idx="298">
                  <c:v>1.9592540853390477</c:v>
                </c:pt>
                <c:pt idx="299">
                  <c:v>1.9788466261924382</c:v>
                </c:pt>
                <c:pt idx="300">
                  <c:v>1.9986350924543625</c:v>
                </c:pt>
                <c:pt idx="301">
                  <c:v>2.018621443378906</c:v>
                </c:pt>
                <c:pt idx="302">
                  <c:v>2.0388076578126952</c:v>
                </c:pt>
                <c:pt idx="303">
                  <c:v>2.0591957343908223</c:v>
                </c:pt>
                <c:pt idx="304">
                  <c:v>2.0797876917347304</c:v>
                </c:pt>
                <c:pt idx="305">
                  <c:v>2.1005855686520776</c:v>
                </c:pt>
                <c:pt idx="306">
                  <c:v>2.1215914243385985</c:v>
                </c:pt>
                <c:pt idx="307">
                  <c:v>2.1428073385819846</c:v>
                </c:pt>
                <c:pt idx="308">
                  <c:v>2.1642354119678044</c:v>
                </c:pt>
                <c:pt idx="309">
                  <c:v>2.1858777660874824</c:v>
                </c:pt>
                <c:pt idx="310">
                  <c:v>2.2077365437483571</c:v>
                </c:pt>
                <c:pt idx="311">
                  <c:v>2.2298139091858409</c:v>
                </c:pt>
                <c:pt idx="312">
                  <c:v>2.2521120482776995</c:v>
                </c:pt>
                <c:pt idx="313">
                  <c:v>2.2746331687604764</c:v>
                </c:pt>
                <c:pt idx="314">
                  <c:v>2.297379500448081</c:v>
                </c:pt>
                <c:pt idx="315">
                  <c:v>2.3203532954525619</c:v>
                </c:pt>
                <c:pt idx="316">
                  <c:v>2.3435568284070873</c:v>
                </c:pt>
                <c:pt idx="317">
                  <c:v>2.3669923966911584</c:v>
                </c:pt>
                <c:pt idx="318">
                  <c:v>2.3906623206580697</c:v>
                </c:pt>
                <c:pt idx="319">
                  <c:v>2.4145689438646505</c:v>
                </c:pt>
                <c:pt idx="320">
                  <c:v>2.438714633303297</c:v>
                </c:pt>
                <c:pt idx="321">
                  <c:v>2.4631017796363301</c:v>
                </c:pt>
                <c:pt idx="322">
                  <c:v>2.4877327974326935</c:v>
                </c:pt>
                <c:pt idx="323">
                  <c:v>2.5126101254070203</c:v>
                </c:pt>
                <c:pt idx="324">
                  <c:v>2.5377362266610906</c:v>
                </c:pt>
                <c:pt idx="325">
                  <c:v>2.5631135889277012</c:v>
                </c:pt>
                <c:pt idx="326">
                  <c:v>2.5887447248169781</c:v>
                </c:pt>
                <c:pt idx="327">
                  <c:v>2.6146321720651478</c:v>
                </c:pt>
                <c:pt idx="328">
                  <c:v>2.6407784937857994</c:v>
                </c:pt>
                <c:pt idx="329">
                  <c:v>2.6671862787236575</c:v>
                </c:pt>
                <c:pt idx="330">
                  <c:v>2.6938581415108942</c:v>
                </c:pt>
                <c:pt idx="331">
                  <c:v>2.7207967229260031</c:v>
                </c:pt>
                <c:pt idx="332">
                  <c:v>2.7480046901552631</c:v>
                </c:pt>
                <c:pt idx="333">
                  <c:v>2.7754847370568156</c:v>
                </c:pt>
                <c:pt idx="334">
                  <c:v>2.8032395844273839</c:v>
                </c:pt>
                <c:pt idx="335">
                  <c:v>2.8312719802716577</c:v>
                </c:pt>
                <c:pt idx="336">
                  <c:v>2.8595847000743744</c:v>
                </c:pt>
                <c:pt idx="337">
                  <c:v>2.8881805470751183</c:v>
                </c:pt>
                <c:pt idx="338">
                  <c:v>2.9170623525458694</c:v>
                </c:pt>
                <c:pt idx="339">
                  <c:v>2.9462329760713279</c:v>
                </c:pt>
                <c:pt idx="340">
                  <c:v>2.9756953058320414</c:v>
                </c:pt>
                <c:pt idx="341">
                  <c:v>3.005452258890362</c:v>
                </c:pt>
                <c:pt idx="342">
                  <c:v>3.0355067814792656</c:v>
                </c:pt>
                <c:pt idx="343">
                  <c:v>3.0658618492940581</c:v>
                </c:pt>
                <c:pt idx="344">
                  <c:v>3.0965204677869989</c:v>
                </c:pt>
                <c:pt idx="345">
                  <c:v>3.1274856724648687</c:v>
                </c:pt>
                <c:pt idx="346">
                  <c:v>3.1587605291895176</c:v>
                </c:pt>
                <c:pt idx="347">
                  <c:v>3.1903481344814129</c:v>
                </c:pt>
                <c:pt idx="348">
                  <c:v>3.2222516158262269</c:v>
                </c:pt>
                <c:pt idx="349">
                  <c:v>3.2544741319844892</c:v>
                </c:pt>
                <c:pt idx="350">
                  <c:v>3.287018873304334</c:v>
                </c:pt>
                <c:pt idx="351">
                  <c:v>3.3198890620373773</c:v>
                </c:pt>
                <c:pt idx="352">
                  <c:v>3.3530879526577513</c:v>
                </c:pt>
                <c:pt idx="353">
                  <c:v>3.3866188321843289</c:v>
                </c:pt>
                <c:pt idx="354">
                  <c:v>3.4204850205061721</c:v>
                </c:pt>
                <c:pt idx="355">
                  <c:v>3.4546898707112339</c:v>
                </c:pt>
                <c:pt idx="356">
                  <c:v>3.4892367694183464</c:v>
                </c:pt>
                <c:pt idx="357">
                  <c:v>3.5241291371125296</c:v>
                </c:pt>
                <c:pt idx="358">
                  <c:v>3.5593704284836547</c:v>
                </c:pt>
                <c:pt idx="359">
                  <c:v>3.5949641327684914</c:v>
                </c:pt>
                <c:pt idx="360">
                  <c:v>3.6309137740961761</c:v>
                </c:pt>
                <c:pt idx="361">
                  <c:v>3.667222911837138</c:v>
                </c:pt>
                <c:pt idx="362">
                  <c:v>3.7038951409555092</c:v>
                </c:pt>
                <c:pt idx="363">
                  <c:v>3.7409340923650642</c:v>
                </c:pt>
                <c:pt idx="364">
                  <c:v>3.7783434332887147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5A-41C6-9C0A-D24D801A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351087"/>
        <c:axId val="27186601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Aantal dagen</c:v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SHEET!$C$7:$C$371</c15:sqref>
                        </c15:formulaRef>
                      </c:ext>
                    </c:extLst>
                    <c:numCache>
                      <c:formatCode>General</c:formatCode>
                      <c:ptCount val="365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  <c:pt idx="100">
                        <c:v>101</c:v>
                      </c:pt>
                      <c:pt idx="101">
                        <c:v>102</c:v>
                      </c:pt>
                      <c:pt idx="102">
                        <c:v>103</c:v>
                      </c:pt>
                      <c:pt idx="103">
                        <c:v>104</c:v>
                      </c:pt>
                      <c:pt idx="104">
                        <c:v>105</c:v>
                      </c:pt>
                      <c:pt idx="105">
                        <c:v>106</c:v>
                      </c:pt>
                      <c:pt idx="106">
                        <c:v>107</c:v>
                      </c:pt>
                      <c:pt idx="107">
                        <c:v>108</c:v>
                      </c:pt>
                      <c:pt idx="108">
                        <c:v>109</c:v>
                      </c:pt>
                      <c:pt idx="109">
                        <c:v>110</c:v>
                      </c:pt>
                      <c:pt idx="110">
                        <c:v>111</c:v>
                      </c:pt>
                      <c:pt idx="111">
                        <c:v>112</c:v>
                      </c:pt>
                      <c:pt idx="112">
                        <c:v>113</c:v>
                      </c:pt>
                      <c:pt idx="113">
                        <c:v>114</c:v>
                      </c:pt>
                      <c:pt idx="114">
                        <c:v>115</c:v>
                      </c:pt>
                      <c:pt idx="115">
                        <c:v>116</c:v>
                      </c:pt>
                      <c:pt idx="116">
                        <c:v>117</c:v>
                      </c:pt>
                      <c:pt idx="117">
                        <c:v>118</c:v>
                      </c:pt>
                      <c:pt idx="118">
                        <c:v>119</c:v>
                      </c:pt>
                      <c:pt idx="119">
                        <c:v>120</c:v>
                      </c:pt>
                      <c:pt idx="120">
                        <c:v>121</c:v>
                      </c:pt>
                      <c:pt idx="121">
                        <c:v>122</c:v>
                      </c:pt>
                      <c:pt idx="122">
                        <c:v>123</c:v>
                      </c:pt>
                      <c:pt idx="123">
                        <c:v>124</c:v>
                      </c:pt>
                      <c:pt idx="124">
                        <c:v>125</c:v>
                      </c:pt>
                      <c:pt idx="125">
                        <c:v>126</c:v>
                      </c:pt>
                      <c:pt idx="126">
                        <c:v>127</c:v>
                      </c:pt>
                      <c:pt idx="127">
                        <c:v>128</c:v>
                      </c:pt>
                      <c:pt idx="128">
                        <c:v>129</c:v>
                      </c:pt>
                      <c:pt idx="129">
                        <c:v>130</c:v>
                      </c:pt>
                      <c:pt idx="130">
                        <c:v>131</c:v>
                      </c:pt>
                      <c:pt idx="131">
                        <c:v>132</c:v>
                      </c:pt>
                      <c:pt idx="132">
                        <c:v>133</c:v>
                      </c:pt>
                      <c:pt idx="133">
                        <c:v>134</c:v>
                      </c:pt>
                      <c:pt idx="134">
                        <c:v>135</c:v>
                      </c:pt>
                      <c:pt idx="135">
                        <c:v>136</c:v>
                      </c:pt>
                      <c:pt idx="136">
                        <c:v>137</c:v>
                      </c:pt>
                      <c:pt idx="137">
                        <c:v>138</c:v>
                      </c:pt>
                      <c:pt idx="138">
                        <c:v>139</c:v>
                      </c:pt>
                      <c:pt idx="139">
                        <c:v>140</c:v>
                      </c:pt>
                      <c:pt idx="140">
                        <c:v>141</c:v>
                      </c:pt>
                      <c:pt idx="141">
                        <c:v>142</c:v>
                      </c:pt>
                      <c:pt idx="142">
                        <c:v>143</c:v>
                      </c:pt>
                      <c:pt idx="143">
                        <c:v>144</c:v>
                      </c:pt>
                      <c:pt idx="144">
                        <c:v>145</c:v>
                      </c:pt>
                      <c:pt idx="145">
                        <c:v>146</c:v>
                      </c:pt>
                      <c:pt idx="146">
                        <c:v>147</c:v>
                      </c:pt>
                      <c:pt idx="147">
                        <c:v>148</c:v>
                      </c:pt>
                      <c:pt idx="148">
                        <c:v>149</c:v>
                      </c:pt>
                      <c:pt idx="149">
                        <c:v>150</c:v>
                      </c:pt>
                      <c:pt idx="150">
                        <c:v>151</c:v>
                      </c:pt>
                      <c:pt idx="151">
                        <c:v>152</c:v>
                      </c:pt>
                      <c:pt idx="152">
                        <c:v>153</c:v>
                      </c:pt>
                      <c:pt idx="153">
                        <c:v>154</c:v>
                      </c:pt>
                      <c:pt idx="154">
                        <c:v>155</c:v>
                      </c:pt>
                      <c:pt idx="155">
                        <c:v>156</c:v>
                      </c:pt>
                      <c:pt idx="156">
                        <c:v>157</c:v>
                      </c:pt>
                      <c:pt idx="157">
                        <c:v>158</c:v>
                      </c:pt>
                      <c:pt idx="158">
                        <c:v>159</c:v>
                      </c:pt>
                      <c:pt idx="159">
                        <c:v>160</c:v>
                      </c:pt>
                      <c:pt idx="160">
                        <c:v>161</c:v>
                      </c:pt>
                      <c:pt idx="161">
                        <c:v>162</c:v>
                      </c:pt>
                      <c:pt idx="162">
                        <c:v>163</c:v>
                      </c:pt>
                      <c:pt idx="163">
                        <c:v>164</c:v>
                      </c:pt>
                      <c:pt idx="164">
                        <c:v>165</c:v>
                      </c:pt>
                      <c:pt idx="165">
                        <c:v>166</c:v>
                      </c:pt>
                      <c:pt idx="166">
                        <c:v>167</c:v>
                      </c:pt>
                      <c:pt idx="167">
                        <c:v>168</c:v>
                      </c:pt>
                      <c:pt idx="168">
                        <c:v>169</c:v>
                      </c:pt>
                      <c:pt idx="169">
                        <c:v>170</c:v>
                      </c:pt>
                      <c:pt idx="170">
                        <c:v>171</c:v>
                      </c:pt>
                      <c:pt idx="171">
                        <c:v>172</c:v>
                      </c:pt>
                      <c:pt idx="172">
                        <c:v>173</c:v>
                      </c:pt>
                      <c:pt idx="173">
                        <c:v>174</c:v>
                      </c:pt>
                      <c:pt idx="174">
                        <c:v>175</c:v>
                      </c:pt>
                      <c:pt idx="175">
                        <c:v>176</c:v>
                      </c:pt>
                      <c:pt idx="176">
                        <c:v>177</c:v>
                      </c:pt>
                      <c:pt idx="177">
                        <c:v>178</c:v>
                      </c:pt>
                      <c:pt idx="178">
                        <c:v>179</c:v>
                      </c:pt>
                      <c:pt idx="179">
                        <c:v>180</c:v>
                      </c:pt>
                      <c:pt idx="180">
                        <c:v>181</c:v>
                      </c:pt>
                      <c:pt idx="181">
                        <c:v>182</c:v>
                      </c:pt>
                      <c:pt idx="182">
                        <c:v>183</c:v>
                      </c:pt>
                      <c:pt idx="183">
                        <c:v>184</c:v>
                      </c:pt>
                      <c:pt idx="184">
                        <c:v>185</c:v>
                      </c:pt>
                      <c:pt idx="185">
                        <c:v>186</c:v>
                      </c:pt>
                      <c:pt idx="186">
                        <c:v>187</c:v>
                      </c:pt>
                      <c:pt idx="187">
                        <c:v>188</c:v>
                      </c:pt>
                      <c:pt idx="188">
                        <c:v>189</c:v>
                      </c:pt>
                      <c:pt idx="189">
                        <c:v>190</c:v>
                      </c:pt>
                      <c:pt idx="190">
                        <c:v>191</c:v>
                      </c:pt>
                      <c:pt idx="191">
                        <c:v>192</c:v>
                      </c:pt>
                      <c:pt idx="192">
                        <c:v>193</c:v>
                      </c:pt>
                      <c:pt idx="193">
                        <c:v>194</c:v>
                      </c:pt>
                      <c:pt idx="194">
                        <c:v>195</c:v>
                      </c:pt>
                      <c:pt idx="195">
                        <c:v>196</c:v>
                      </c:pt>
                      <c:pt idx="196">
                        <c:v>197</c:v>
                      </c:pt>
                      <c:pt idx="197">
                        <c:v>198</c:v>
                      </c:pt>
                      <c:pt idx="198">
                        <c:v>199</c:v>
                      </c:pt>
                      <c:pt idx="199">
                        <c:v>200</c:v>
                      </c:pt>
                      <c:pt idx="200">
                        <c:v>201</c:v>
                      </c:pt>
                      <c:pt idx="201">
                        <c:v>202</c:v>
                      </c:pt>
                      <c:pt idx="202">
                        <c:v>203</c:v>
                      </c:pt>
                      <c:pt idx="203">
                        <c:v>204</c:v>
                      </c:pt>
                      <c:pt idx="204">
                        <c:v>205</c:v>
                      </c:pt>
                      <c:pt idx="205">
                        <c:v>206</c:v>
                      </c:pt>
                      <c:pt idx="206">
                        <c:v>207</c:v>
                      </c:pt>
                      <c:pt idx="207">
                        <c:v>208</c:v>
                      </c:pt>
                      <c:pt idx="208">
                        <c:v>209</c:v>
                      </c:pt>
                      <c:pt idx="209">
                        <c:v>210</c:v>
                      </c:pt>
                      <c:pt idx="210">
                        <c:v>211</c:v>
                      </c:pt>
                      <c:pt idx="211">
                        <c:v>212</c:v>
                      </c:pt>
                      <c:pt idx="212">
                        <c:v>213</c:v>
                      </c:pt>
                      <c:pt idx="213">
                        <c:v>214</c:v>
                      </c:pt>
                      <c:pt idx="214">
                        <c:v>215</c:v>
                      </c:pt>
                      <c:pt idx="215">
                        <c:v>216</c:v>
                      </c:pt>
                      <c:pt idx="216">
                        <c:v>217</c:v>
                      </c:pt>
                      <c:pt idx="217">
                        <c:v>218</c:v>
                      </c:pt>
                      <c:pt idx="218">
                        <c:v>219</c:v>
                      </c:pt>
                      <c:pt idx="219">
                        <c:v>220</c:v>
                      </c:pt>
                      <c:pt idx="220">
                        <c:v>221</c:v>
                      </c:pt>
                      <c:pt idx="221">
                        <c:v>222</c:v>
                      </c:pt>
                      <c:pt idx="222">
                        <c:v>223</c:v>
                      </c:pt>
                      <c:pt idx="223">
                        <c:v>224</c:v>
                      </c:pt>
                      <c:pt idx="224">
                        <c:v>225</c:v>
                      </c:pt>
                      <c:pt idx="225">
                        <c:v>226</c:v>
                      </c:pt>
                      <c:pt idx="226">
                        <c:v>227</c:v>
                      </c:pt>
                      <c:pt idx="227">
                        <c:v>228</c:v>
                      </c:pt>
                      <c:pt idx="228">
                        <c:v>229</c:v>
                      </c:pt>
                      <c:pt idx="229">
                        <c:v>230</c:v>
                      </c:pt>
                      <c:pt idx="230">
                        <c:v>231</c:v>
                      </c:pt>
                      <c:pt idx="231">
                        <c:v>232</c:v>
                      </c:pt>
                      <c:pt idx="232">
                        <c:v>233</c:v>
                      </c:pt>
                      <c:pt idx="233">
                        <c:v>234</c:v>
                      </c:pt>
                      <c:pt idx="234">
                        <c:v>235</c:v>
                      </c:pt>
                      <c:pt idx="235">
                        <c:v>236</c:v>
                      </c:pt>
                      <c:pt idx="236">
                        <c:v>237</c:v>
                      </c:pt>
                      <c:pt idx="237">
                        <c:v>238</c:v>
                      </c:pt>
                      <c:pt idx="238">
                        <c:v>239</c:v>
                      </c:pt>
                      <c:pt idx="239">
                        <c:v>240</c:v>
                      </c:pt>
                      <c:pt idx="240">
                        <c:v>241</c:v>
                      </c:pt>
                      <c:pt idx="241">
                        <c:v>242</c:v>
                      </c:pt>
                      <c:pt idx="242">
                        <c:v>243</c:v>
                      </c:pt>
                      <c:pt idx="243">
                        <c:v>244</c:v>
                      </c:pt>
                      <c:pt idx="244">
                        <c:v>245</c:v>
                      </c:pt>
                      <c:pt idx="245">
                        <c:v>246</c:v>
                      </c:pt>
                      <c:pt idx="246">
                        <c:v>247</c:v>
                      </c:pt>
                      <c:pt idx="247">
                        <c:v>248</c:v>
                      </c:pt>
                      <c:pt idx="248">
                        <c:v>249</c:v>
                      </c:pt>
                      <c:pt idx="249">
                        <c:v>250</c:v>
                      </c:pt>
                      <c:pt idx="250">
                        <c:v>251</c:v>
                      </c:pt>
                      <c:pt idx="251">
                        <c:v>252</c:v>
                      </c:pt>
                      <c:pt idx="252">
                        <c:v>253</c:v>
                      </c:pt>
                      <c:pt idx="253">
                        <c:v>254</c:v>
                      </c:pt>
                      <c:pt idx="254">
                        <c:v>255</c:v>
                      </c:pt>
                      <c:pt idx="255">
                        <c:v>256</c:v>
                      </c:pt>
                      <c:pt idx="256">
                        <c:v>257</c:v>
                      </c:pt>
                      <c:pt idx="257">
                        <c:v>258</c:v>
                      </c:pt>
                      <c:pt idx="258">
                        <c:v>259</c:v>
                      </c:pt>
                      <c:pt idx="259">
                        <c:v>260</c:v>
                      </c:pt>
                      <c:pt idx="260">
                        <c:v>261</c:v>
                      </c:pt>
                      <c:pt idx="261">
                        <c:v>262</c:v>
                      </c:pt>
                      <c:pt idx="262">
                        <c:v>263</c:v>
                      </c:pt>
                      <c:pt idx="263">
                        <c:v>264</c:v>
                      </c:pt>
                      <c:pt idx="264">
                        <c:v>265</c:v>
                      </c:pt>
                      <c:pt idx="265">
                        <c:v>266</c:v>
                      </c:pt>
                      <c:pt idx="266">
                        <c:v>267</c:v>
                      </c:pt>
                      <c:pt idx="267">
                        <c:v>268</c:v>
                      </c:pt>
                      <c:pt idx="268">
                        <c:v>269</c:v>
                      </c:pt>
                      <c:pt idx="269">
                        <c:v>270</c:v>
                      </c:pt>
                      <c:pt idx="270">
                        <c:v>271</c:v>
                      </c:pt>
                      <c:pt idx="271">
                        <c:v>272</c:v>
                      </c:pt>
                      <c:pt idx="272">
                        <c:v>273</c:v>
                      </c:pt>
                      <c:pt idx="273">
                        <c:v>274</c:v>
                      </c:pt>
                      <c:pt idx="274">
                        <c:v>275</c:v>
                      </c:pt>
                      <c:pt idx="275">
                        <c:v>276</c:v>
                      </c:pt>
                      <c:pt idx="276">
                        <c:v>277</c:v>
                      </c:pt>
                      <c:pt idx="277">
                        <c:v>278</c:v>
                      </c:pt>
                      <c:pt idx="278">
                        <c:v>279</c:v>
                      </c:pt>
                      <c:pt idx="279">
                        <c:v>280</c:v>
                      </c:pt>
                      <c:pt idx="280">
                        <c:v>281</c:v>
                      </c:pt>
                      <c:pt idx="281">
                        <c:v>282</c:v>
                      </c:pt>
                      <c:pt idx="282">
                        <c:v>283</c:v>
                      </c:pt>
                      <c:pt idx="283">
                        <c:v>284</c:v>
                      </c:pt>
                      <c:pt idx="284">
                        <c:v>285</c:v>
                      </c:pt>
                      <c:pt idx="285">
                        <c:v>286</c:v>
                      </c:pt>
                      <c:pt idx="286">
                        <c:v>287</c:v>
                      </c:pt>
                      <c:pt idx="287">
                        <c:v>288</c:v>
                      </c:pt>
                      <c:pt idx="288">
                        <c:v>289</c:v>
                      </c:pt>
                      <c:pt idx="289">
                        <c:v>290</c:v>
                      </c:pt>
                      <c:pt idx="290">
                        <c:v>291</c:v>
                      </c:pt>
                      <c:pt idx="291">
                        <c:v>292</c:v>
                      </c:pt>
                      <c:pt idx="292">
                        <c:v>293</c:v>
                      </c:pt>
                      <c:pt idx="293">
                        <c:v>294</c:v>
                      </c:pt>
                      <c:pt idx="294">
                        <c:v>295</c:v>
                      </c:pt>
                      <c:pt idx="295">
                        <c:v>296</c:v>
                      </c:pt>
                      <c:pt idx="296">
                        <c:v>297</c:v>
                      </c:pt>
                      <c:pt idx="297">
                        <c:v>298</c:v>
                      </c:pt>
                      <c:pt idx="298">
                        <c:v>299</c:v>
                      </c:pt>
                      <c:pt idx="299">
                        <c:v>300</c:v>
                      </c:pt>
                      <c:pt idx="300">
                        <c:v>301</c:v>
                      </c:pt>
                      <c:pt idx="301">
                        <c:v>302</c:v>
                      </c:pt>
                      <c:pt idx="302">
                        <c:v>303</c:v>
                      </c:pt>
                      <c:pt idx="303">
                        <c:v>304</c:v>
                      </c:pt>
                      <c:pt idx="304">
                        <c:v>305</c:v>
                      </c:pt>
                      <c:pt idx="305">
                        <c:v>306</c:v>
                      </c:pt>
                      <c:pt idx="306">
                        <c:v>307</c:v>
                      </c:pt>
                      <c:pt idx="307">
                        <c:v>308</c:v>
                      </c:pt>
                      <c:pt idx="308">
                        <c:v>309</c:v>
                      </c:pt>
                      <c:pt idx="309">
                        <c:v>310</c:v>
                      </c:pt>
                      <c:pt idx="310">
                        <c:v>311</c:v>
                      </c:pt>
                      <c:pt idx="311">
                        <c:v>312</c:v>
                      </c:pt>
                      <c:pt idx="312">
                        <c:v>313</c:v>
                      </c:pt>
                      <c:pt idx="313">
                        <c:v>314</c:v>
                      </c:pt>
                      <c:pt idx="314">
                        <c:v>315</c:v>
                      </c:pt>
                      <c:pt idx="315">
                        <c:v>316</c:v>
                      </c:pt>
                      <c:pt idx="316">
                        <c:v>317</c:v>
                      </c:pt>
                      <c:pt idx="317">
                        <c:v>318</c:v>
                      </c:pt>
                      <c:pt idx="318">
                        <c:v>319</c:v>
                      </c:pt>
                      <c:pt idx="319">
                        <c:v>320</c:v>
                      </c:pt>
                      <c:pt idx="320">
                        <c:v>321</c:v>
                      </c:pt>
                      <c:pt idx="321">
                        <c:v>322</c:v>
                      </c:pt>
                      <c:pt idx="322">
                        <c:v>323</c:v>
                      </c:pt>
                      <c:pt idx="323">
                        <c:v>324</c:v>
                      </c:pt>
                      <c:pt idx="324">
                        <c:v>325</c:v>
                      </c:pt>
                      <c:pt idx="325">
                        <c:v>326</c:v>
                      </c:pt>
                      <c:pt idx="326">
                        <c:v>327</c:v>
                      </c:pt>
                      <c:pt idx="327">
                        <c:v>328</c:v>
                      </c:pt>
                      <c:pt idx="328">
                        <c:v>329</c:v>
                      </c:pt>
                      <c:pt idx="329">
                        <c:v>330</c:v>
                      </c:pt>
                      <c:pt idx="330">
                        <c:v>331</c:v>
                      </c:pt>
                      <c:pt idx="331">
                        <c:v>332</c:v>
                      </c:pt>
                      <c:pt idx="332">
                        <c:v>333</c:v>
                      </c:pt>
                      <c:pt idx="333">
                        <c:v>334</c:v>
                      </c:pt>
                      <c:pt idx="334">
                        <c:v>335</c:v>
                      </c:pt>
                      <c:pt idx="335">
                        <c:v>336</c:v>
                      </c:pt>
                      <c:pt idx="336">
                        <c:v>337</c:v>
                      </c:pt>
                      <c:pt idx="337">
                        <c:v>338</c:v>
                      </c:pt>
                      <c:pt idx="338">
                        <c:v>339</c:v>
                      </c:pt>
                      <c:pt idx="339">
                        <c:v>340</c:v>
                      </c:pt>
                      <c:pt idx="340">
                        <c:v>341</c:v>
                      </c:pt>
                      <c:pt idx="341">
                        <c:v>342</c:v>
                      </c:pt>
                      <c:pt idx="342">
                        <c:v>343</c:v>
                      </c:pt>
                      <c:pt idx="343">
                        <c:v>344</c:v>
                      </c:pt>
                      <c:pt idx="344">
                        <c:v>345</c:v>
                      </c:pt>
                      <c:pt idx="345">
                        <c:v>346</c:v>
                      </c:pt>
                      <c:pt idx="346">
                        <c:v>347</c:v>
                      </c:pt>
                      <c:pt idx="347">
                        <c:v>348</c:v>
                      </c:pt>
                      <c:pt idx="348">
                        <c:v>349</c:v>
                      </c:pt>
                      <c:pt idx="349">
                        <c:v>350</c:v>
                      </c:pt>
                      <c:pt idx="350">
                        <c:v>351</c:v>
                      </c:pt>
                      <c:pt idx="351">
                        <c:v>352</c:v>
                      </c:pt>
                      <c:pt idx="352">
                        <c:v>353</c:v>
                      </c:pt>
                      <c:pt idx="353">
                        <c:v>354</c:v>
                      </c:pt>
                      <c:pt idx="354">
                        <c:v>355</c:v>
                      </c:pt>
                      <c:pt idx="355">
                        <c:v>356</c:v>
                      </c:pt>
                      <c:pt idx="356">
                        <c:v>357</c:v>
                      </c:pt>
                      <c:pt idx="357">
                        <c:v>358</c:v>
                      </c:pt>
                      <c:pt idx="358">
                        <c:v>359</c:v>
                      </c:pt>
                      <c:pt idx="359">
                        <c:v>360</c:v>
                      </c:pt>
                      <c:pt idx="360">
                        <c:v>361</c:v>
                      </c:pt>
                      <c:pt idx="361">
                        <c:v>362</c:v>
                      </c:pt>
                      <c:pt idx="362">
                        <c:v>363</c:v>
                      </c:pt>
                      <c:pt idx="363">
                        <c:v>364</c:v>
                      </c:pt>
                      <c:pt idx="364">
                        <c:v>365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EF5A-41C6-9C0A-D24D801AB971}"/>
                  </c:ext>
                </c:extLst>
              </c15:ser>
            </c15:filteredLineSeries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SHEET!$F$371</c15:sqref>
                        </c15:formulaRef>
                      </c:ext>
                    </c:extLst>
                    <c:numCache>
                      <mc:AlternateContent xmlns:mc="http://schemas.openxmlformats.org/markup-compatibility/2006">
                        <mc:Choice Requires="c16r2">
                          <c16r2:formatcode2>[$₿-x-xbt2]\ #,##0.0000;[$₿-x-xbt2]\ \-#,##0.0000</c16r2:formatcode2>
                        </mc:Choice>
                        <mc:Fallback>
                          <c:formatCode>[$₿]\ #,##0.0000;[$₿]\ \-#,##0.0000</c:formatCode>
                        </mc:Fallback>
                      </mc:AlternateContent>
                      <c:ptCount val="1"/>
                      <c:pt idx="0">
                        <c:v>3.7783434332887147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F5A-41C6-9C0A-D24D801AB971}"/>
                  </c:ext>
                </c:extLst>
              </c15:ser>
            </c15:filteredLineSeries>
          </c:ext>
        </c:extLst>
      </c:lineChart>
      <c:catAx>
        <c:axId val="7263510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800" b="1">
                    <a:solidFill>
                      <a:schemeClr val="bg1"/>
                    </a:solidFill>
                  </a:rPr>
                  <a:t>Aantal</a:t>
                </a:r>
                <a:r>
                  <a:rPr lang="nl-NL" sz="1800" b="1" baseline="0">
                    <a:solidFill>
                      <a:schemeClr val="bg1"/>
                    </a:solidFill>
                  </a:rPr>
                  <a:t> dagen</a:t>
                </a:r>
              </a:p>
            </c:rich>
          </c:tx>
          <c:layout>
            <c:manualLayout>
              <c:xMode val="edge"/>
              <c:yMode val="edge"/>
              <c:x val="0.20278472183983998"/>
              <c:y val="0.893481376625674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nl-NL"/>
          </a:p>
        </c:txPr>
        <c:crossAx val="271866015"/>
        <c:crosses val="autoZero"/>
        <c:auto val="1"/>
        <c:lblAlgn val="ctr"/>
        <c:lblOffset val="100"/>
        <c:noMultiLvlLbl val="0"/>
      </c:catAx>
      <c:valAx>
        <c:axId val="271866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800" b="1">
                    <a:solidFill>
                      <a:schemeClr val="bg1"/>
                    </a:solidFill>
                  </a:rPr>
                  <a:t>Dollars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[$₿]\ #,##0.0000" c16r2:formatcode2="[$₿-x-xbt2]\ #,##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nl-NL"/>
          </a:p>
        </c:txPr>
        <c:crossAx val="726351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nl-NL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nl-NL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 b="1" u="none">
                <a:solidFill>
                  <a:schemeClr val="bg1"/>
                </a:solidFill>
              </a:rPr>
              <a:t>Aantal dagen in de plus , min , niet getrade</a:t>
            </a:r>
          </a:p>
          <a:p>
            <a:pPr>
              <a:defRPr/>
            </a:pPr>
            <a:endParaRPr lang="nl-NL"/>
          </a:p>
        </c:rich>
      </c:tx>
      <c:layout>
        <c:manualLayout>
          <c:xMode val="edge"/>
          <c:yMode val="edge"/>
          <c:x val="0.13734173947684547"/>
          <c:y val="5.58570501105400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22138153509721589"/>
          <c:y val="0.23643928036162726"/>
          <c:w val="0.5104838420759511"/>
          <c:h val="0.73520361651358734"/>
        </c:manualLayout>
      </c:layout>
      <c:pieChart>
        <c:varyColors val="1"/>
        <c:ser>
          <c:idx val="0"/>
          <c:order val="0"/>
          <c:spPr>
            <a:noFill/>
          </c:spPr>
          <c:dPt>
            <c:idx val="0"/>
            <c:bubble3D val="0"/>
            <c:spPr>
              <a:solidFill>
                <a:srgbClr val="FF0000">
                  <a:alpha val="44000"/>
                </a:srgb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56-4C61-9AB7-E5A808FC2A87}"/>
              </c:ext>
            </c:extLst>
          </c:dPt>
          <c:dPt>
            <c:idx val="1"/>
            <c:bubble3D val="0"/>
            <c:spPr>
              <a:solidFill>
                <a:srgbClr val="05FB1C">
                  <a:alpha val="49000"/>
                </a:srgb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56-4C61-9AB7-E5A808FC2A87}"/>
              </c:ext>
            </c:extLst>
          </c:dPt>
          <c:dPt>
            <c:idx val="2"/>
            <c:bubble3D val="0"/>
            <c:spPr>
              <a:solidFill>
                <a:srgbClr val="8EA9DB">
                  <a:alpha val="43000"/>
                </a:srgb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56-4C61-9AB7-E5A808FC2A87}"/>
              </c:ext>
            </c:extLst>
          </c:dPt>
          <c:cat>
            <c:strRef>
              <c:f>(DASHBOARD!$C$28,DASHBOARD!$C$30,DASHBOARD!$C$34)</c:f>
              <c:strCache>
                <c:ptCount val="3"/>
                <c:pt idx="0">
                  <c:v> Aantal dagen in de min</c:v>
                </c:pt>
                <c:pt idx="1">
                  <c:v> Aantal dagen in de plus</c:v>
                </c:pt>
                <c:pt idx="2">
                  <c:v> Aantal dagen niet getrade</c:v>
                </c:pt>
              </c:strCache>
            </c:strRef>
          </c:cat>
          <c:val>
            <c:numRef>
              <c:f>(DASHBOARD!$D$28,DASHBOARD!$D$30,DASHBOARD!$D$34)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6-4C61-9AB7-E5A808FC2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nl-NL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nl-NL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5.4892928776118621E-2"/>
          <c:y val="0.93279902144069904"/>
          <c:w val="0.8999998844180952"/>
          <c:h val="4.8831295190445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40213723284588"/>
          <c:y val="0.20919835282369809"/>
          <c:w val="0.54028511141989599"/>
          <c:h val="0.65867427926090916"/>
        </c:manualLayout>
      </c:layout>
      <c:doughnutChart>
        <c:varyColors val="1"/>
        <c:ser>
          <c:idx val="0"/>
          <c:order val="0"/>
          <c:spPr>
            <a:noFill/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FF0000">
                  <a:alpha val="20000"/>
                </a:srgb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6C-43F1-BAB9-44CA52FCB0C1}"/>
              </c:ext>
            </c:extLst>
          </c:dPt>
          <c:dPt>
            <c:idx val="1"/>
            <c:bubble3D val="0"/>
            <c:spPr>
              <a:solidFill>
                <a:srgbClr val="05FB1C">
                  <a:alpha val="50000"/>
                </a:srgb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26C-43F1-BAB9-44CA52FCB0C1}"/>
              </c:ext>
            </c:extLst>
          </c:dPt>
          <c:val>
            <c:numRef>
              <c:f>(DASHBOARD!$D$23,DASHBOARD!$D$25)</c:f>
              <c:numCache>
                <c:formatCode>0.00%</c:formatCode>
                <c:ptCount val="2"/>
                <c:pt idx="0">
                  <c:v>0.97353337467447765</c:v>
                </c:pt>
                <c:pt idx="1">
                  <c:v>2.6466625325522353E-2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C-43F1-BAB9-44CA52FCB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0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351182</xdr:colOff>
      <xdr:row>5</xdr:row>
      <xdr:rowOff>171450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C1A47ABB-6123-4E5A-B59B-60E14CC6E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70382" cy="152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342900</xdr:colOff>
      <xdr:row>1</xdr:row>
      <xdr:rowOff>161925</xdr:rowOff>
    </xdr:from>
    <xdr:to>
      <xdr:col>21</xdr:col>
      <xdr:colOff>333375</xdr:colOff>
      <xdr:row>3</xdr:row>
      <xdr:rowOff>571500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24AD3D22-10C3-4E0C-A778-218BA7D54250}"/>
            </a:ext>
          </a:extLst>
        </xdr:cNvPr>
        <xdr:cNvSpPr txBox="1"/>
      </xdr:nvSpPr>
      <xdr:spPr>
        <a:xfrm>
          <a:off x="1562100" y="352425"/>
          <a:ext cx="11572875" cy="790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4400">
              <a:ln w="19050">
                <a:noFill/>
              </a:ln>
              <a:solidFill>
                <a:schemeClr val="bg1">
                  <a:lumMod val="85000"/>
                </a:schemeClr>
              </a:solidFill>
              <a:latin typeface="Impact" panose="020B0806030902050204" pitchFamily="34" charset="0"/>
            </a:rPr>
            <a:t>Welkom</a:t>
          </a:r>
          <a:r>
            <a:rPr lang="nl-NL" sz="4400" baseline="0">
              <a:ln w="19050">
                <a:noFill/>
              </a:ln>
              <a:solidFill>
                <a:schemeClr val="bg1">
                  <a:lumMod val="85000"/>
                </a:schemeClr>
              </a:solidFill>
              <a:latin typeface="Impact" panose="020B0806030902050204" pitchFamily="34" charset="0"/>
            </a:rPr>
            <a:t> bij de DoopieCash Procent per dag sheet</a:t>
          </a:r>
          <a:endParaRPr lang="nl-NL" sz="4400">
            <a:ln w="19050">
              <a:noFill/>
            </a:ln>
            <a:solidFill>
              <a:schemeClr val="bg1">
                <a:lumMod val="85000"/>
              </a:schemeClr>
            </a:solidFill>
            <a:latin typeface="Impact" panose="020B0806030902050204" pitchFamily="34" charset="0"/>
          </a:endParaRPr>
        </a:p>
      </xdr:txBody>
    </xdr:sp>
    <xdr:clientData/>
  </xdr:twoCellAnchor>
  <xdr:twoCellAnchor>
    <xdr:from>
      <xdr:col>0</xdr:col>
      <xdr:colOff>219075</xdr:colOff>
      <xdr:row>12</xdr:row>
      <xdr:rowOff>133350</xdr:rowOff>
    </xdr:from>
    <xdr:to>
      <xdr:col>14</xdr:col>
      <xdr:colOff>333375</xdr:colOff>
      <xdr:row>1048575</xdr:row>
      <xdr:rowOff>647700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C71718F3-D365-40E2-9B26-52B49B1700DA}"/>
            </a:ext>
          </a:extLst>
        </xdr:cNvPr>
        <xdr:cNvSpPr txBox="1"/>
      </xdr:nvSpPr>
      <xdr:spPr>
        <a:xfrm>
          <a:off x="219075" y="2924175"/>
          <a:ext cx="8648700" cy="7229475"/>
        </a:xfrm>
        <a:prstGeom prst="rect">
          <a:avLst/>
        </a:prstGeom>
        <a:noFill/>
        <a:ln w="9525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3200" b="1">
              <a:ln w="9525">
                <a:noFill/>
              </a:ln>
              <a:solidFill>
                <a:schemeClr val="bg1">
                  <a:lumMod val="95000"/>
                </a:schemeClr>
              </a:solidFill>
            </a:rPr>
            <a:t> SHEET</a:t>
          </a:r>
        </a:p>
        <a:p>
          <a:endParaRPr lang="nl-NL" sz="1400" b="1">
            <a:ln w="9525">
              <a:noFill/>
            </a:ln>
            <a:solidFill>
              <a:schemeClr val="bg1">
                <a:lumMod val="95000"/>
              </a:schemeClr>
            </a:solidFill>
          </a:endParaRP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 We starten op de sheet met het invullen van het start bedrag van je account (zie afbeelding) , klik op het Bitcoin 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 logo en vul in de</a:t>
          </a:r>
          <a:r>
            <a:rPr lang="nl-NL" sz="1400" b="1" baseline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formulebalk aan de bovenkant het bedrag in en druk op enter.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 Om het aantal procenten te selecteren klik je op de procenten (zie afbeelding) en verschijnt er rechtsonder een 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 pijltje klik daarop en er komt een menu tevoorschijn om de hoeveelheid procenten te selecteren.</a:t>
          </a:r>
        </a:p>
        <a:p>
          <a:endParaRPr lang="nl-NL" sz="1400" b="1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 In</a:t>
          </a:r>
          <a:r>
            <a:rPr lang="nl-NL" sz="1400" b="1" baseline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het paarse vak vul je de startdatum in (zie afbeelding) als je dat gedaan hebt ga je met je muis naar linksonder   </a:t>
          </a:r>
        </a:p>
        <a:p>
          <a:r>
            <a:rPr lang="nl-NL" sz="1400" b="1" baseline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 van het vakje en dan zie je een kruisje verschijnen dubbel klik daarop en excel vult alle dagen voor een jaar in.</a:t>
          </a:r>
          <a:endParaRPr lang="nl-NL" sz="1400" b="1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 Het enigste wat je dan nog hoeft te doen is aan het einde van iedere dag je eindstand van je account in te vullen.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l-NL" sz="1400" b="1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 Als je al die gegevens heb ingevuld doet excel de rest.</a:t>
          </a:r>
          <a:endParaRPr lang="nl-NL" sz="1400" b="1">
            <a:solidFill>
              <a:schemeClr val="bg1">
                <a:lumMod val="95000"/>
              </a:schemeClr>
            </a:solidFill>
            <a:effectLst/>
          </a:endParaRPr>
        </a:p>
        <a:p>
          <a:endParaRPr lang="nl-NL" sz="1400" b="1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 Wat zien we dan allemaal op de sheet pagina?</a:t>
          </a:r>
        </a:p>
        <a:p>
          <a:endParaRPr lang="nl-NL" sz="1400" b="1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De eerste blauwe kolom geeft aan wat je minimale winst per dag moet zijn.</a:t>
          </a:r>
        </a:p>
        <a:p>
          <a:endParaRPr lang="nl-NL" sz="1400" b="1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De tweede blauwe kolom laat zien wat je verwachte eindstand per dag moet zijn om op schema te blijven.</a:t>
          </a:r>
        </a:p>
        <a:p>
          <a:endParaRPr lang="nl-NL" sz="1400" b="1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De oranje kolom vul je aan het einde van de dag de eindstand in van je account in Bitcoin, als een dag of</a:t>
          </a:r>
        </a:p>
        <a:p>
          <a:r>
            <a:rPr lang="nl-NL" sz="1400" b="1" baseline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meerdere dagen niet hebt getrade vul je de eindstand in van de vorige dag en vorige dagen in.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 Sla niet een dag over ook</a:t>
          </a:r>
          <a:r>
            <a:rPr lang="nl-NL" sz="1400" b="1" baseline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als je niet tade, 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dat is belangrijk voor de statistieken.</a:t>
          </a:r>
        </a:p>
        <a:p>
          <a:endParaRPr lang="nl-NL" sz="1400" b="1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In de groene kolom zie je wat je winst of verlies per dag is geweest.</a:t>
          </a:r>
        </a:p>
        <a:p>
          <a:endParaRPr lang="nl-NL" sz="1400" b="1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In de kolom “Hoeveel % loop je voor of achter” zie je in</a:t>
          </a:r>
          <a:r>
            <a:rPr lang="nl-NL" sz="1400" b="1" baseline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procenten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hoeveel</a:t>
          </a:r>
          <a:r>
            <a:rPr lang="nl-NL" sz="1400" b="1" baseline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je voor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of achterloopt op het schema.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 </a:t>
          </a:r>
        </a:p>
        <a:p>
          <a:r>
            <a:rPr lang="nl-NL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De laatste kolom spreekt voor zich.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nl-NL" sz="1100">
            <a:solidFill>
              <a:schemeClr val="bg1"/>
            </a:solidFill>
          </a:endParaRPr>
        </a:p>
      </xdr:txBody>
    </xdr:sp>
    <xdr:clientData/>
  </xdr:twoCellAnchor>
  <xdr:twoCellAnchor>
    <xdr:from>
      <xdr:col>21</xdr:col>
      <xdr:colOff>247651</xdr:colOff>
      <xdr:row>12</xdr:row>
      <xdr:rowOff>142875</xdr:rowOff>
    </xdr:from>
    <xdr:to>
      <xdr:col>16383</xdr:col>
      <xdr:colOff>1781175</xdr:colOff>
      <xdr:row>32</xdr:row>
      <xdr:rowOff>47625</xdr:rowOff>
    </xdr:to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04767A5E-CB62-478C-95D6-939FDD228E4F}"/>
            </a:ext>
          </a:extLst>
        </xdr:cNvPr>
        <xdr:cNvSpPr txBox="1"/>
      </xdr:nvSpPr>
      <xdr:spPr>
        <a:xfrm>
          <a:off x="13049251" y="2933700"/>
          <a:ext cx="7000874" cy="3952875"/>
        </a:xfrm>
        <a:prstGeom prst="rect">
          <a:avLst/>
        </a:prstGeom>
        <a:noFill/>
        <a:ln w="9525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3200" b="1">
              <a:ln>
                <a:noFill/>
              </a:ln>
              <a:solidFill>
                <a:schemeClr val="bg1">
                  <a:lumMod val="95000"/>
                </a:schemeClr>
              </a:solidFill>
            </a:rPr>
            <a:t>DASHBOARD</a:t>
          </a:r>
        </a:p>
        <a:p>
          <a:endParaRPr lang="nl-NL" sz="1400" b="1">
            <a:ln>
              <a:noFill/>
            </a:ln>
            <a:solidFill>
              <a:schemeClr val="bg1">
                <a:lumMod val="95000"/>
              </a:schemeClr>
            </a:solidFill>
          </a:endParaRP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Het Dashboard is een verzameling van de gegevens van de sheet zo kan je makkelijk zien hoe je er voor staat.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In de linkerkolom vind je verschillende statistieken bij elkaar, zodra je meer eindstanden per dag gaat invullen, wordt alles uitgerekend</a:t>
          </a:r>
          <a:r>
            <a:rPr lang="nl-NL" sz="1400" b="1" baseline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en verwerkt in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het dashboard.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De donutgrafiek laat zien hoeveel procent je gedraaid hebt naar je eindoel.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De schijfgrafiek laat de verhouding zien hoeveel dagen je in de min en</a:t>
          </a:r>
          <a:r>
            <a:rPr lang="nl-NL" sz="1400" b="1" baseline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plus hebt gestaan en niet getrade hebt.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De grafiek “Verwachte vs Werkelijke Winst” zie je</a:t>
          </a:r>
          <a:r>
            <a:rPr lang="nl-NL" sz="1400" b="1" baseline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visueel hoe je ervoor staat.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De rode lijn is de curve van compounting , zodra je eindstanden gaat invullen komt er een gele lijn tevoorschijn, dat is je werkelijke winst. </a:t>
          </a:r>
        </a:p>
        <a:p>
          <a:endParaRPr lang="nl-NL" sz="1100" b="0"/>
        </a:p>
      </xdr:txBody>
    </xdr:sp>
    <xdr:clientData/>
  </xdr:twoCellAnchor>
  <xdr:oneCellAnchor>
    <xdr:from>
      <xdr:col>19</xdr:col>
      <xdr:colOff>361950</xdr:colOff>
      <xdr:row>3</xdr:row>
      <xdr:rowOff>381000</xdr:rowOff>
    </xdr:from>
    <xdr:ext cx="1057275" cy="26670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016FB52-8D76-49D4-9F6A-1602A369E4CA}"/>
            </a:ext>
          </a:extLst>
        </xdr:cNvPr>
        <xdr:cNvSpPr txBox="1"/>
      </xdr:nvSpPr>
      <xdr:spPr>
        <a:xfrm>
          <a:off x="11944350" y="952500"/>
          <a:ext cx="10572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l-NL" sz="1100">
              <a:solidFill>
                <a:srgbClr val="FF0000"/>
              </a:solidFill>
            </a:rPr>
            <a:t>Made</a:t>
          </a:r>
          <a:r>
            <a:rPr lang="nl-NL" sz="1100" baseline="0">
              <a:solidFill>
                <a:srgbClr val="FF0000"/>
              </a:solidFill>
            </a:rPr>
            <a:t> By Jacco</a:t>
          </a:r>
        </a:p>
      </xdr:txBody>
    </xdr:sp>
    <xdr:clientData/>
  </xdr:oneCellAnchor>
  <xdr:twoCellAnchor editAs="oneCell">
    <xdr:from>
      <xdr:col>15</xdr:col>
      <xdr:colOff>19051</xdr:colOff>
      <xdr:row>24</xdr:row>
      <xdr:rowOff>238125</xdr:rowOff>
    </xdr:from>
    <xdr:to>
      <xdr:col>20</xdr:col>
      <xdr:colOff>358049</xdr:colOff>
      <xdr:row>31</xdr:row>
      <xdr:rowOff>95250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C2C23132-4BB2-4563-86CB-1EC528DC3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1" y="5400675"/>
          <a:ext cx="3386998" cy="1266825"/>
        </a:xfrm>
        <a:prstGeom prst="rect">
          <a:avLst/>
        </a:prstGeom>
        <a:ln>
          <a:solidFill>
            <a:schemeClr val="accent4"/>
          </a:solidFill>
        </a:ln>
      </xdr:spPr>
    </xdr:pic>
    <xdr:clientData/>
  </xdr:twoCellAnchor>
  <xdr:twoCellAnchor editAs="oneCell">
    <xdr:from>
      <xdr:col>15</xdr:col>
      <xdr:colOff>38099</xdr:colOff>
      <xdr:row>34</xdr:row>
      <xdr:rowOff>9524</xdr:rowOff>
    </xdr:from>
    <xdr:to>
      <xdr:col>20</xdr:col>
      <xdr:colOff>390524</xdr:colOff>
      <xdr:row>40</xdr:row>
      <xdr:rowOff>171449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E62B9133-A96B-4FC2-AFC4-9A46518DA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099" y="7229474"/>
          <a:ext cx="3400425" cy="1304925"/>
        </a:xfrm>
        <a:prstGeom prst="rect">
          <a:avLst/>
        </a:prstGeom>
        <a:ln>
          <a:solidFill>
            <a:schemeClr val="accent4"/>
          </a:solidFill>
        </a:ln>
      </xdr:spPr>
    </xdr:pic>
    <xdr:clientData/>
  </xdr:twoCellAnchor>
  <xdr:twoCellAnchor editAs="oneCell">
    <xdr:from>
      <xdr:col>15</xdr:col>
      <xdr:colOff>0</xdr:colOff>
      <xdr:row>12</xdr:row>
      <xdr:rowOff>142876</xdr:rowOff>
    </xdr:from>
    <xdr:to>
      <xdr:col>20</xdr:col>
      <xdr:colOff>333375</xdr:colOff>
      <xdr:row>21</xdr:row>
      <xdr:rowOff>133351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7DC62407-8AE8-47F0-B813-AD87A8447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2933701"/>
          <a:ext cx="3381375" cy="1790700"/>
        </a:xfrm>
        <a:prstGeom prst="rect">
          <a:avLst/>
        </a:prstGeom>
        <a:ln>
          <a:solidFill>
            <a:schemeClr val="accent4"/>
          </a:solidFill>
        </a:ln>
      </xdr:spPr>
    </xdr:pic>
    <xdr:clientData/>
  </xdr:twoCellAnchor>
  <xdr:twoCellAnchor>
    <xdr:from>
      <xdr:col>0</xdr:col>
      <xdr:colOff>219075</xdr:colOff>
      <xdr:row>6</xdr:row>
      <xdr:rowOff>133349</xdr:rowOff>
    </xdr:from>
    <xdr:to>
      <xdr:col>14</xdr:col>
      <xdr:colOff>333375</xdr:colOff>
      <xdr:row>10</xdr:row>
      <xdr:rowOff>161924</xdr:rowOff>
    </xdr:to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7FB45CC4-7A1F-4C02-AEE5-DA0E39C5E836}"/>
            </a:ext>
          </a:extLst>
        </xdr:cNvPr>
        <xdr:cNvSpPr txBox="1"/>
      </xdr:nvSpPr>
      <xdr:spPr>
        <a:xfrm>
          <a:off x="219075" y="1676399"/>
          <a:ext cx="8648700" cy="790575"/>
        </a:xfrm>
        <a:prstGeom prst="rect">
          <a:avLst/>
        </a:prstGeom>
        <a:noFill/>
        <a:ln w="9525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De DoopieCash procent per dag sheet laat je zien wat het effect van compounding is.</a:t>
          </a:r>
        </a:p>
        <a:p>
          <a:r>
            <a:rPr lang="nl-NL" sz="1400" b="1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Als je een start bedrag en de hoeveelheid % per dag heb ingevuld, kan je gemakkelijk zien wat je per dag moet draaien, of je nog op schema loopt</a:t>
          </a:r>
          <a:r>
            <a:rPr lang="nl-NL" sz="1400" b="1" baseline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 en waar je evt nog wat kan aanpassen.</a:t>
          </a:r>
          <a:endParaRPr lang="nl-NL" sz="1400" b="1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21</xdr:col>
      <xdr:colOff>295275</xdr:colOff>
      <xdr:row>36</xdr:row>
      <xdr:rowOff>171450</xdr:rowOff>
    </xdr:from>
    <xdr:to>
      <xdr:col>16383</xdr:col>
      <xdr:colOff>1800225</xdr:colOff>
      <xdr:row>1048575</xdr:row>
      <xdr:rowOff>638175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423D9808-E7DF-4440-AFC7-FF60F0D10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75" y="7772400"/>
          <a:ext cx="6972300" cy="2371725"/>
        </a:xfrm>
        <a:prstGeom prst="rect">
          <a:avLst/>
        </a:prstGeom>
        <a:ln>
          <a:solidFill>
            <a:schemeClr val="accent4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495300</xdr:colOff>
      <xdr:row>0</xdr:row>
      <xdr:rowOff>104775</xdr:rowOff>
    </xdr:from>
    <xdr:to>
      <xdr:col>4</xdr:col>
      <xdr:colOff>1398270</xdr:colOff>
      <xdr:row>2</xdr:row>
      <xdr:rowOff>152400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1444D35A-8BAC-4671-BFB8-27F19021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104775"/>
          <a:ext cx="902970" cy="87630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1752600</xdr:colOff>
      <xdr:row>0</xdr:row>
      <xdr:rowOff>114300</xdr:rowOff>
    </xdr:from>
    <xdr:to>
      <xdr:col>9</xdr:col>
      <xdr:colOff>493105</xdr:colOff>
      <xdr:row>2</xdr:row>
      <xdr:rowOff>152400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DA63726-3F6E-4FB4-A268-E3488AEA9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7875" y="114300"/>
          <a:ext cx="893155" cy="866775"/>
        </a:xfrm>
        <a:prstGeom prst="rect">
          <a:avLst/>
        </a:prstGeom>
      </xdr:spPr>
    </xdr:pic>
    <xdr:clientData/>
  </xdr:twoCellAnchor>
  <xdr:twoCellAnchor>
    <xdr:from>
      <xdr:col>4</xdr:col>
      <xdr:colOff>1447800</xdr:colOff>
      <xdr:row>0</xdr:row>
      <xdr:rowOff>123825</xdr:rowOff>
    </xdr:from>
    <xdr:to>
      <xdr:col>9</xdr:col>
      <xdr:colOff>9525</xdr:colOff>
      <xdr:row>2</xdr:row>
      <xdr:rowOff>133350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9B574E54-3035-4071-80C2-4C1C215622F8}"/>
            </a:ext>
          </a:extLst>
        </xdr:cNvPr>
        <xdr:cNvSpPr txBox="1"/>
      </xdr:nvSpPr>
      <xdr:spPr>
        <a:xfrm>
          <a:off x="4057650" y="123825"/>
          <a:ext cx="974407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4400" b="1">
              <a:ln w="25400">
                <a:solidFill>
                  <a:schemeClr val="tx1"/>
                </a:solidFill>
              </a:ln>
              <a:solidFill>
                <a:schemeClr val="bg1">
                  <a:lumMod val="95000"/>
                </a:schemeClr>
              </a:solidFill>
              <a:latin typeface="+mn-lt"/>
            </a:rPr>
            <a:t>DOOPIE</a:t>
          </a:r>
          <a:r>
            <a:rPr lang="nl-NL" sz="4400" b="1" baseline="0">
              <a:ln w="25400">
                <a:solidFill>
                  <a:schemeClr val="tx1"/>
                </a:solidFill>
              </a:ln>
              <a:solidFill>
                <a:schemeClr val="bg1">
                  <a:lumMod val="95000"/>
                </a:schemeClr>
              </a:solidFill>
              <a:latin typeface="+mn-lt"/>
            </a:rPr>
            <a:t>CASH PROCENT PER DAG SHEET</a:t>
          </a:r>
          <a:endParaRPr lang="nl-NL" sz="4400" b="1">
            <a:ln w="25400">
              <a:solidFill>
                <a:schemeClr val="tx1"/>
              </a:solidFill>
            </a:ln>
            <a:solidFill>
              <a:schemeClr val="bg1">
                <a:lumMod val="95000"/>
              </a:schemeClr>
            </a:solidFill>
            <a:latin typeface="+mn-lt"/>
          </a:endParaRPr>
        </a:p>
      </xdr:txBody>
    </xdr:sp>
    <xdr:clientData/>
  </xdr:twoCellAnchor>
  <xdr:twoCellAnchor>
    <xdr:from>
      <xdr:col>0</xdr:col>
      <xdr:colOff>428626</xdr:colOff>
      <xdr:row>0</xdr:row>
      <xdr:rowOff>523875</xdr:rowOff>
    </xdr:from>
    <xdr:to>
      <xdr:col>1</xdr:col>
      <xdr:colOff>1028701</xdr:colOff>
      <xdr:row>1</xdr:row>
      <xdr:rowOff>219075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DDB0F7F9-C860-46DA-921E-104B86FE8B81}"/>
            </a:ext>
          </a:extLst>
        </xdr:cNvPr>
        <xdr:cNvSpPr txBox="1"/>
      </xdr:nvSpPr>
      <xdr:spPr>
        <a:xfrm>
          <a:off x="428626" y="523875"/>
          <a:ext cx="1123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400" b="1">
              <a:ln>
                <a:noFill/>
              </a:ln>
              <a:solidFill>
                <a:schemeClr val="bg1"/>
              </a:solidFill>
            </a:rPr>
            <a:t>Start Bedrag</a:t>
          </a:r>
        </a:p>
      </xdr:txBody>
    </xdr:sp>
    <xdr:clientData/>
  </xdr:twoCellAnchor>
  <xdr:twoCellAnchor>
    <xdr:from>
      <xdr:col>0</xdr:col>
      <xdr:colOff>419100</xdr:colOff>
      <xdr:row>1</xdr:row>
      <xdr:rowOff>219075</xdr:rowOff>
    </xdr:from>
    <xdr:to>
      <xdr:col>2</xdr:col>
      <xdr:colOff>352425</xdr:colOff>
      <xdr:row>3</xdr:row>
      <xdr:rowOff>47625</xdr:rowOff>
    </xdr:to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8A5CB485-2A66-4637-8163-9539440645E1}"/>
            </a:ext>
          </a:extLst>
        </xdr:cNvPr>
        <xdr:cNvSpPr txBox="1"/>
      </xdr:nvSpPr>
      <xdr:spPr>
        <a:xfrm>
          <a:off x="419100" y="809625"/>
          <a:ext cx="162877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400" b="1">
              <a:solidFill>
                <a:schemeClr val="bg1"/>
              </a:solidFill>
            </a:rPr>
            <a:t>Procenten</a:t>
          </a:r>
          <a:r>
            <a:rPr lang="nl-NL" sz="1400" b="1" baseline="0">
              <a:solidFill>
                <a:schemeClr val="bg1"/>
              </a:solidFill>
            </a:rPr>
            <a:t> per dag</a:t>
          </a:r>
        </a:p>
        <a:p>
          <a:endParaRPr lang="nl-NL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57150</xdr:rowOff>
    </xdr:from>
    <xdr:to>
      <xdr:col>2</xdr:col>
      <xdr:colOff>278131</xdr:colOff>
      <xdr:row>2</xdr:row>
      <xdr:rowOff>590550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68B49E2A-4E24-4127-A9CB-9C62E3B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47650"/>
          <a:ext cx="1354456" cy="1314450"/>
        </a:xfrm>
        <a:prstGeom prst="rect">
          <a:avLst/>
        </a:prstGeom>
      </xdr:spPr>
    </xdr:pic>
    <xdr:clientData/>
  </xdr:twoCellAnchor>
  <xdr:twoCellAnchor>
    <xdr:from>
      <xdr:col>16</xdr:col>
      <xdr:colOff>590550</xdr:colOff>
      <xdr:row>332</xdr:row>
      <xdr:rowOff>147637</xdr:rowOff>
    </xdr:from>
    <xdr:to>
      <xdr:col>22</xdr:col>
      <xdr:colOff>571500</xdr:colOff>
      <xdr:row>347</xdr:row>
      <xdr:rowOff>33337</xdr:rowOff>
    </xdr:to>
    <xdr:graphicFrame macro="">
      <xdr:nvGraphicFramePr>
        <xdr:cNvPr id="9" name="Grafiek 1">
          <a:extLst>
            <a:ext uri="{FF2B5EF4-FFF2-40B4-BE49-F238E27FC236}">
              <a16:creationId xmlns:a16="http://schemas.microsoft.com/office/drawing/2014/main" id="{B8F35EC1-421B-452D-A473-6E721FDA8C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190500</xdr:colOff>
      <xdr:row>1</xdr:row>
      <xdr:rowOff>409574</xdr:rowOff>
    </xdr:from>
    <xdr:to>
      <xdr:col>18</xdr:col>
      <xdr:colOff>600075</xdr:colOff>
      <xdr:row>34</xdr:row>
      <xdr:rowOff>66674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B643F1AD-E7DF-4D64-924E-BF1E62B0E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419100</xdr:colOff>
      <xdr:row>15</xdr:row>
      <xdr:rowOff>195261</xdr:rowOff>
    </xdr:from>
    <xdr:to>
      <xdr:col>6</xdr:col>
      <xdr:colOff>533399</xdr:colOff>
      <xdr:row>33</xdr:row>
      <xdr:rowOff>104775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1B9CA682-6B99-4753-AAF3-83AB65572B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180975</xdr:colOff>
      <xdr:row>1</xdr:row>
      <xdr:rowOff>114300</xdr:rowOff>
    </xdr:from>
    <xdr:to>
      <xdr:col>6</xdr:col>
      <xdr:colOff>438150</xdr:colOff>
      <xdr:row>20</xdr:row>
      <xdr:rowOff>85725</xdr:rowOff>
    </xdr:to>
    <xdr:graphicFrame macro="">
      <xdr:nvGraphicFramePr>
        <xdr:cNvPr id="17" name="Grafiek 16">
          <a:extLst>
            <a:ext uri="{FF2B5EF4-FFF2-40B4-BE49-F238E27FC236}">
              <a16:creationId xmlns:a16="http://schemas.microsoft.com/office/drawing/2014/main" id="{C2A84472-1A4A-443C-92CA-287337FA42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1114425</xdr:colOff>
      <xdr:row>7</xdr:row>
      <xdr:rowOff>142875</xdr:rowOff>
    </xdr:from>
    <xdr:to>
      <xdr:col>5</xdr:col>
      <xdr:colOff>4905375</xdr:colOff>
      <xdr:row>11</xdr:row>
      <xdr:rowOff>47625</xdr:rowOff>
    </xdr:to>
    <xdr:sp macro="" textlink="$D$25">
      <xdr:nvSpPr>
        <xdr:cNvPr id="18" name="Tekstvak 17">
          <a:extLst>
            <a:ext uri="{FF2B5EF4-FFF2-40B4-BE49-F238E27FC236}">
              <a16:creationId xmlns:a16="http://schemas.microsoft.com/office/drawing/2014/main" id="{ED14E0A2-0573-48F2-BCC4-31EF09E3066A}"/>
            </a:ext>
          </a:extLst>
        </xdr:cNvPr>
        <xdr:cNvSpPr txBox="1"/>
      </xdr:nvSpPr>
      <xdr:spPr>
        <a:xfrm>
          <a:off x="7067550" y="2724150"/>
          <a:ext cx="379095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0C0465C1-D089-4CDE-BD03-061976A7CBB9}" type="TxLink">
            <a:rPr lang="en-US" sz="5400" b="1" i="0" u="none" strike="noStrike">
              <a:ln>
                <a:solidFill>
                  <a:schemeClr val="tx1"/>
                </a:solidFill>
              </a:ln>
              <a:solidFill>
                <a:schemeClr val="bg1">
                  <a:alpha val="66000"/>
                </a:schemeClr>
              </a:solidFill>
              <a:latin typeface="Impact" panose="020B0806030902050204" pitchFamily="34" charset="0"/>
              <a:cs typeface="Calibri"/>
            </a:rPr>
            <a:pPr algn="ctr"/>
            <a:t>2,65%</a:t>
          </a:fld>
          <a:endParaRPr lang="nl-NL" sz="5400">
            <a:ln>
              <a:solidFill>
                <a:schemeClr val="tx1"/>
              </a:solidFill>
            </a:ln>
            <a:solidFill>
              <a:schemeClr val="bg1">
                <a:alpha val="66000"/>
              </a:schemeClr>
            </a:solidFill>
            <a:latin typeface="Impact" panose="020B0806030902050204" pitchFamily="34" charset="0"/>
          </a:endParaRPr>
        </a:p>
      </xdr:txBody>
    </xdr:sp>
    <xdr:clientData/>
  </xdr:twoCellAnchor>
  <xdr:twoCellAnchor>
    <xdr:from>
      <xdr:col>1</xdr:col>
      <xdr:colOff>495300</xdr:colOff>
      <xdr:row>1</xdr:row>
      <xdr:rowOff>228600</xdr:rowOff>
    </xdr:from>
    <xdr:to>
      <xdr:col>4</xdr:col>
      <xdr:colOff>323850</xdr:colOff>
      <xdr:row>2</xdr:row>
      <xdr:rowOff>447675</xdr:rowOff>
    </xdr:to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A2F6F451-ABDD-47C3-A369-4754AB5229C6}"/>
            </a:ext>
          </a:extLst>
        </xdr:cNvPr>
        <xdr:cNvSpPr txBox="1"/>
      </xdr:nvSpPr>
      <xdr:spPr>
        <a:xfrm>
          <a:off x="1104900" y="419100"/>
          <a:ext cx="4819650" cy="1000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5400" b="1">
              <a:solidFill>
                <a:schemeClr val="bg1">
                  <a:lumMod val="85000"/>
                </a:schemeClr>
              </a:solidFill>
            </a:rPr>
            <a:t>DASHBOARD</a:t>
          </a:r>
        </a:p>
        <a:p>
          <a:pPr algn="ctr"/>
          <a:endParaRPr lang="nl-NL" sz="3600" b="1">
            <a:solidFill>
              <a:srgbClr val="7030A0"/>
            </a:solidFill>
          </a:endParaRPr>
        </a:p>
      </xdr:txBody>
    </xdr:sp>
    <xdr:clientData/>
  </xdr:twoCellAnchor>
  <xdr:twoCellAnchor>
    <xdr:from>
      <xdr:col>5</xdr:col>
      <xdr:colOff>828674</xdr:colOff>
      <xdr:row>1</xdr:row>
      <xdr:rowOff>438150</xdr:rowOff>
    </xdr:from>
    <xdr:to>
      <xdr:col>5</xdr:col>
      <xdr:colOff>4924425</xdr:colOff>
      <xdr:row>2</xdr:row>
      <xdr:rowOff>304799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EEEE85F2-A4EA-4910-85D3-7FDA1FE69491}"/>
            </a:ext>
          </a:extLst>
        </xdr:cNvPr>
        <xdr:cNvSpPr txBox="1"/>
      </xdr:nvSpPr>
      <xdr:spPr>
        <a:xfrm>
          <a:off x="6781799" y="628650"/>
          <a:ext cx="4095751" cy="6476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3600" b="1">
              <a:solidFill>
                <a:schemeClr val="bg1">
                  <a:lumMod val="85000"/>
                </a:schemeClr>
              </a:solidFill>
            </a:rPr>
            <a:t>Stand naar einddoel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0.39389</cdr:x>
      <cdr:y>0.37478</cdr:y>
    </cdr:from>
    <cdr:to>
      <cdr:x>0.60611</cdr:x>
      <cdr:y>0.72366</cdr:y>
    </cdr:to>
    <cdr:sp macro="" textlink="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E94B4A46-4711-4459-B3BD-63495C13F215}"/>
            </a:ext>
          </a:extLst>
        </cdr:cNvPr>
        <cdr:cNvSpPr txBox="1"/>
      </cdr:nvSpPr>
      <cdr:spPr>
        <a:xfrm xmlns:a="http://schemas.openxmlformats.org/drawingml/2006/main">
          <a:off x="2209801" y="1033463"/>
          <a:ext cx="1190625" cy="962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nl-NL" sz="1100"/>
        </a:p>
      </cdr:txBody>
    </cdr:sp>
  </cdr:relSizeAnchor>
  <cdr:relSizeAnchor xmlns:cdr="http://schemas.openxmlformats.org/drawingml/2006/chartDrawing">
    <cdr:from>
      <cdr:x>0.3871</cdr:x>
      <cdr:y>0.39551</cdr:y>
    </cdr:from>
    <cdr:to>
      <cdr:x>0.60611</cdr:x>
      <cdr:y>0.7133</cdr:y>
    </cdr:to>
    <cdr:sp macro="" textlink="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BB662DB3-33EF-4463-8282-4875797CF503}"/>
            </a:ext>
          </a:extLst>
        </cdr:cNvPr>
        <cdr:cNvSpPr txBox="1"/>
      </cdr:nvSpPr>
      <cdr:spPr>
        <a:xfrm xmlns:a="http://schemas.openxmlformats.org/drawingml/2006/main">
          <a:off x="2171701" y="1090613"/>
          <a:ext cx="1228725" cy="876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</xdr:rowOff>
    </xdr:from>
    <xdr:to>
      <xdr:col>20</xdr:col>
      <xdr:colOff>0</xdr:colOff>
      <xdr:row>34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590862F-D744-418A-A071-3F23D51E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"/>
          <a:ext cx="13049250" cy="7410451"/>
        </a:xfrm>
        <a:prstGeom prst="rect">
          <a:avLst/>
        </a:prstGeom>
      </xdr:spPr>
    </xdr:pic>
    <xdr:clientData/>
  </xdr:twoCellAnchor>
  <xdr:twoCellAnchor editAs="oneCell">
    <xdr:from>
      <xdr:col>17</xdr:col>
      <xdr:colOff>361950</xdr:colOff>
      <xdr:row>0</xdr:row>
      <xdr:rowOff>0</xdr:rowOff>
    </xdr:from>
    <xdr:to>
      <xdr:col>16384</xdr:col>
      <xdr:colOff>18968</xdr:colOff>
      <xdr:row>6</xdr:row>
      <xdr:rowOff>228600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B44BB57-3CE6-41C6-AF45-9034AE10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8575" y="0"/>
          <a:ext cx="1609643" cy="1562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77822-0D94-4510-B749-506738CB0DCF}">
  <sheetPr>
    <tabColor rgb="FFFFC000"/>
  </sheetPr>
  <dimension ref="A1:AD1048576"/>
  <sheetViews>
    <sheetView showGridLines="0" showRowColHeaders="0" tabSelected="1" zoomScaleNormal="100" workbookViewId="0">
      <selection activeCell="P8" sqref="P8"/>
    </sheetView>
  </sheetViews>
  <sheetFormatPr defaultColWidth="9.140625" defaultRowHeight="15" zeroHeight="1" x14ac:dyDescent="0.25"/>
  <cols>
    <col min="1" max="29" width="9.140625" customWidth="1"/>
    <col min="30" max="30" width="8.85546875" customWidth="1"/>
    <col min="31" max="16383" width="0" hidden="1" customWidth="1"/>
    <col min="16384" max="16384" width="40.85546875" customWidth="1"/>
  </cols>
  <sheetData>
    <row r="1" spans="1:30" s="6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s="6" customForma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s="6" customForma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0" s="6" customFormat="1" ht="46.5" x14ac:dyDescent="0.7">
      <c r="A4" s="9"/>
      <c r="B4" s="9"/>
      <c r="C4" s="9"/>
      <c r="D4" s="4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AA4" s="9"/>
      <c r="AB4" s="9"/>
      <c r="AC4" s="9"/>
      <c r="AD4" s="9"/>
    </row>
    <row r="5" spans="1:30" s="6" customFormat="1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spans="1:30" s="6" customFormat="1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s="6" customFormat="1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spans="1:30" s="6" customFormat="1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AC8" s="9"/>
      <c r="AD8" s="9"/>
    </row>
    <row r="9" spans="1:30" s="6" customFormat="1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s="6" customFormat="1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s="6" customFormat="1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s="6" customFormat="1" ht="23.25" x14ac:dyDescent="0.3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50"/>
      <c r="S12" s="50"/>
      <c r="T12" s="50"/>
      <c r="U12" s="50"/>
      <c r="V12" s="50"/>
      <c r="W12" s="50"/>
      <c r="X12" s="9"/>
      <c r="Y12" s="9"/>
      <c r="Z12" s="9"/>
      <c r="AA12" s="9"/>
      <c r="AB12" s="9"/>
      <c r="AC12" s="9"/>
      <c r="AD12" s="9"/>
    </row>
    <row r="13" spans="1:30" s="6" customFormat="1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s="6" customFormat="1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s="6" customFormat="1" ht="21" x14ac:dyDescent="0.35">
      <c r="A15" s="9"/>
      <c r="B15" s="9"/>
      <c r="C15" s="9"/>
      <c r="D15" s="51"/>
      <c r="E15" s="52"/>
      <c r="F15" s="53"/>
      <c r="G15" s="53"/>
      <c r="H15" s="53"/>
      <c r="I15" s="53"/>
      <c r="J15" s="53"/>
      <c r="K15" s="53"/>
      <c r="L15" s="53"/>
      <c r="M15" s="53"/>
      <c r="N15" s="53"/>
      <c r="O15" s="54"/>
      <c r="P15" s="54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s="6" customFormat="1" ht="15.75" x14ac:dyDescent="0.25">
      <c r="A16" s="9"/>
      <c r="B16" s="9"/>
      <c r="C16" s="9"/>
      <c r="D16" s="9"/>
      <c r="E16" s="9"/>
      <c r="F16" s="9"/>
      <c r="G16" s="9"/>
      <c r="H16" s="9"/>
      <c r="I16" s="9"/>
      <c r="J16" s="55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s="6" customFormat="1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s="6" customFormat="1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s="6" customFormat="1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 s="6" customFormat="1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 s="6" customFormat="1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 s="6" customFormat="1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s="6" customFormat="1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s="6" customFormat="1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s="6" customFormat="1" ht="21" x14ac:dyDescent="0.35">
      <c r="A25" s="9"/>
      <c r="B25" s="9"/>
      <c r="C25" s="9"/>
      <c r="D25" s="51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s="6" customFormat="1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s="6" customFormat="1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s="6" customFormat="1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s="6" customFormat="1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s="6" customFormat="1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s="6" customFormat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s="6" customFormat="1" ht="21" x14ac:dyDescent="0.35">
      <c r="A32" s="9"/>
      <c r="B32" s="9"/>
      <c r="C32" s="9"/>
      <c r="D32" s="51"/>
      <c r="E32" s="52"/>
      <c r="F32" s="52"/>
      <c r="G32" s="52"/>
      <c r="H32" s="52"/>
      <c r="I32" s="52"/>
      <c r="J32" s="52"/>
      <c r="K32" s="52"/>
      <c r="L32" s="52"/>
      <c r="M32" s="53"/>
      <c r="N32" s="53"/>
      <c r="O32" s="53"/>
      <c r="P32" s="53"/>
      <c r="Q32" s="53"/>
      <c r="R32" s="53"/>
      <c r="S32" s="53"/>
      <c r="T32" s="53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s="6" customFormat="1" x14ac:dyDescent="0.25">
      <c r="A33" s="9"/>
      <c r="B33" s="9"/>
      <c r="C33" s="9"/>
      <c r="D33" s="9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s="6" customFormat="1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s="6" customFormat="1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s="6" customFormat="1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s="6" customFormat="1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s="6" customFormat="1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s="6" customFormat="1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s="6" customFormat="1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s="6" customFormat="1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s="6" customFormat="1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s="6" customFormat="1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s="6" customFormat="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s="6" customFormat="1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ht="15" customHeight="1" x14ac:dyDescent="0.25"/>
    <row r="47" spans="1:30" hidden="1" x14ac:dyDescent="0.25">
      <c r="A47" s="47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48"/>
    </row>
    <row r="48" spans="1:30" hidden="1" x14ac:dyDescent="0.25">
      <c r="A48" s="47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48"/>
    </row>
    <row r="49" spans="1:30" hidden="1" x14ac:dyDescent="0.25">
      <c r="A49" s="47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48"/>
    </row>
    <row r="50" spans="1:30" ht="15.75" hidden="1" thickBot="1" x14ac:dyDescent="0.3">
      <c r="A50" s="56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8"/>
    </row>
    <row r="51" spans="1:30" hidden="1" x14ac:dyDescent="0.25"/>
    <row r="52" spans="1:30" hidden="1" x14ac:dyDescent="0.25"/>
    <row r="53" spans="1:30" hidden="1" x14ac:dyDescent="0.25"/>
    <row r="54" spans="1:30" hidden="1" x14ac:dyDescent="0.25"/>
    <row r="55" spans="1:30" hidden="1" x14ac:dyDescent="0.25"/>
    <row r="56" spans="1:30" hidden="1" x14ac:dyDescent="0.25"/>
    <row r="57" spans="1:30" hidden="1" x14ac:dyDescent="0.25"/>
    <row r="58" spans="1:30" hidden="1" x14ac:dyDescent="0.25"/>
    <row r="59" spans="1:30" hidden="1" x14ac:dyDescent="0.25"/>
    <row r="60" spans="1:30" hidden="1" x14ac:dyDescent="0.25"/>
    <row r="61" spans="1:30" hidden="1" x14ac:dyDescent="0.25"/>
    <row r="62" spans="1:30" hidden="1" x14ac:dyDescent="0.25"/>
    <row r="63" spans="1:30" hidden="1" x14ac:dyDescent="0.25"/>
    <row r="64" spans="1:30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1048576" spans="1:30" s="6" customFormat="1" ht="111.75" customHeight="1" x14ac:dyDescent="0.25">
      <c r="A1048576" s="9"/>
      <c r="B1048576" s="9"/>
      <c r="C1048576" s="9"/>
      <c r="D1048576" s="9"/>
      <c r="E1048576" s="9"/>
      <c r="F1048576" s="9"/>
      <c r="G1048576" s="9"/>
      <c r="H1048576" s="9"/>
      <c r="I1048576" s="9"/>
      <c r="J1048576" s="9"/>
      <c r="K1048576" s="9"/>
      <c r="L1048576" s="9"/>
      <c r="M1048576" s="9"/>
      <c r="N1048576" s="9"/>
      <c r="O1048576" s="9"/>
      <c r="P1048576" s="9"/>
      <c r="Q1048576" s="9"/>
      <c r="R1048576" s="9"/>
      <c r="S1048576" s="9"/>
      <c r="T1048576" s="9"/>
      <c r="U1048576" s="9"/>
      <c r="V1048576" s="9"/>
      <c r="W1048576" s="9"/>
      <c r="X1048576" s="9"/>
      <c r="Y1048576" s="9"/>
      <c r="Z1048576" s="9"/>
      <c r="AA1048576" s="9"/>
      <c r="AB1048576" s="9"/>
      <c r="AC1048576" s="9"/>
      <c r="AD1048576" s="9"/>
    </row>
  </sheetData>
  <sheetProtection algorithmName="SHA-512" hashValue="xOcQtYDQrFmVJ5FdcxQhbQbCQJ5E0ceB9H123mJWS9gMHExTInGVpeCkXSOwbgTATz8Xz+obg1CgvG3gJ09PsA==" saltValue="KfdMUbpkAizqFx8EUDyu8A==" spinCount="100000" sheet="1" objects="1" scenarios="1" selectLockedCells="1" selectUnlockedCells="1"/>
  <dataConsolidate/>
  <pageMargins left="0.7" right="0.7" top="0.75" bottom="0.75" header="0.3" footer="0.3"/>
  <pageSetup paperSize="9"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D38F1-94A0-4E2E-8861-0AFAFE191E02}">
  <sheetPr>
    <tabColor rgb="FFFF0000"/>
  </sheetPr>
  <dimension ref="A1:R390"/>
  <sheetViews>
    <sheetView showGridLines="0" showRowColHeaders="0" workbookViewId="0">
      <selection activeCell="G7" sqref="G7"/>
    </sheetView>
  </sheetViews>
  <sheetFormatPr defaultColWidth="9.140625" defaultRowHeight="15" zeroHeight="1" x14ac:dyDescent="0.25"/>
  <cols>
    <col min="1" max="1" width="7.85546875" customWidth="1"/>
    <col min="2" max="2" width="20.140625" style="63" customWidth="1"/>
    <col min="3" max="3" width="14" style="113" bestFit="1" customWidth="1"/>
    <col min="4" max="4" width="28.42578125" style="96" hidden="1" customWidth="1"/>
    <col min="5" max="5" width="29.42578125" style="107" customWidth="1"/>
    <col min="6" max="6" width="35.28515625" style="102" customWidth="1"/>
    <col min="7" max="7" width="35.28515625" style="90" bestFit="1" customWidth="1"/>
    <col min="8" max="8" width="35.42578125" style="81" customWidth="1"/>
    <col min="9" max="9" width="32.28515625" style="87" customWidth="1"/>
    <col min="10" max="10" width="54.28515625" style="69" customWidth="1"/>
    <col min="11" max="11" width="7.140625" style="33" customWidth="1"/>
    <col min="12" max="12" width="12" hidden="1" customWidth="1"/>
    <col min="13" max="13" width="23.5703125" hidden="1" customWidth="1"/>
    <col min="14" max="14" width="20.140625" hidden="1" customWidth="1"/>
    <col min="15" max="16383" width="0" hidden="1" customWidth="1"/>
    <col min="16384" max="16384" width="0.140625" customWidth="1"/>
  </cols>
  <sheetData>
    <row r="1" spans="1:18" ht="46.5" x14ac:dyDescent="0.7">
      <c r="A1" s="60"/>
      <c r="B1" s="61"/>
      <c r="C1" s="108"/>
      <c r="D1" s="91"/>
      <c r="E1" s="103"/>
      <c r="F1" s="98"/>
      <c r="G1" s="88"/>
      <c r="H1" s="79"/>
      <c r="I1" s="82"/>
      <c r="J1" s="64"/>
      <c r="K1" s="32"/>
      <c r="L1" s="34"/>
      <c r="M1" s="34"/>
      <c r="N1" s="34"/>
      <c r="O1" s="34"/>
      <c r="P1" s="34"/>
      <c r="Q1" s="35"/>
      <c r="R1" s="35"/>
    </row>
    <row r="2" spans="1:18" ht="18.75" x14ac:dyDescent="0.3">
      <c r="A2" s="60"/>
      <c r="B2" s="43"/>
      <c r="C2" s="97">
        <v>0.1</v>
      </c>
      <c r="D2" s="91"/>
      <c r="E2" s="104"/>
      <c r="F2" s="99"/>
      <c r="G2" s="89"/>
      <c r="H2" s="79"/>
      <c r="I2" s="82"/>
      <c r="J2" s="64"/>
      <c r="K2" s="32"/>
      <c r="L2" s="34"/>
      <c r="M2" s="34"/>
      <c r="N2" s="34"/>
      <c r="O2" s="34"/>
      <c r="P2" s="34"/>
      <c r="Q2" s="35"/>
      <c r="R2" s="35"/>
    </row>
    <row r="3" spans="1:18" ht="18.75" x14ac:dyDescent="0.3">
      <c r="A3" s="60"/>
      <c r="B3" s="43"/>
      <c r="C3" s="70">
        <v>0.01</v>
      </c>
      <c r="D3" s="91"/>
      <c r="E3" s="104"/>
      <c r="F3" s="99"/>
      <c r="G3" s="89"/>
      <c r="H3" s="79"/>
      <c r="I3" s="82"/>
      <c r="J3" s="64"/>
      <c r="K3" s="32"/>
      <c r="L3" s="34"/>
      <c r="M3" s="34"/>
      <c r="N3" s="34"/>
      <c r="O3" s="34"/>
      <c r="P3" s="34"/>
      <c r="Q3" s="35"/>
      <c r="R3" s="35"/>
    </row>
    <row r="4" spans="1:18" ht="15.75" thickBot="1" x14ac:dyDescent="0.3">
      <c r="A4" s="60"/>
      <c r="B4" s="61"/>
      <c r="C4" s="108"/>
      <c r="D4" s="91"/>
      <c r="E4" s="104"/>
      <c r="F4" s="99"/>
      <c r="G4" s="104"/>
      <c r="H4" s="79"/>
      <c r="I4" s="82"/>
      <c r="J4" s="64"/>
      <c r="K4" s="32"/>
      <c r="L4" s="34"/>
      <c r="M4" s="34"/>
      <c r="N4" s="34"/>
      <c r="O4" s="34"/>
      <c r="P4" s="34"/>
      <c r="Q4" s="35"/>
      <c r="R4" s="35"/>
    </row>
    <row r="5" spans="1:18" ht="15.75" thickBot="1" x14ac:dyDescent="0.3">
      <c r="A5" s="32"/>
      <c r="B5" s="62"/>
      <c r="C5" s="109"/>
      <c r="D5" s="92" t="s">
        <v>6</v>
      </c>
      <c r="E5" s="104"/>
      <c r="F5" s="99"/>
      <c r="G5" s="104"/>
      <c r="H5" s="79"/>
      <c r="I5" s="83"/>
      <c r="J5" s="65"/>
      <c r="K5" s="32"/>
      <c r="L5" s="34"/>
      <c r="M5" s="34"/>
      <c r="N5" s="34"/>
      <c r="O5" s="34"/>
      <c r="P5" s="34"/>
      <c r="Q5" s="35"/>
      <c r="R5" s="35"/>
    </row>
    <row r="6" spans="1:18" ht="15.75" x14ac:dyDescent="0.25">
      <c r="A6" s="17"/>
      <c r="B6" s="75" t="s">
        <v>8</v>
      </c>
      <c r="C6" s="110" t="s">
        <v>1</v>
      </c>
      <c r="D6" s="93" t="s">
        <v>15</v>
      </c>
      <c r="E6" s="105" t="s">
        <v>2</v>
      </c>
      <c r="F6" s="100" t="s">
        <v>5</v>
      </c>
      <c r="G6" s="114" t="s">
        <v>14</v>
      </c>
      <c r="H6" s="80" t="s">
        <v>11</v>
      </c>
      <c r="I6" s="84" t="s">
        <v>16</v>
      </c>
      <c r="J6" s="115" t="s">
        <v>13</v>
      </c>
      <c r="K6" s="32"/>
      <c r="L6" s="34"/>
      <c r="M6" s="34"/>
      <c r="N6" s="35"/>
      <c r="O6" s="34"/>
      <c r="P6" s="34"/>
      <c r="Q6" s="35"/>
      <c r="R6" s="35"/>
    </row>
    <row r="7" spans="1:18" x14ac:dyDescent="0.25">
      <c r="A7" s="17"/>
      <c r="B7" s="21"/>
      <c r="C7" s="111">
        <v>1</v>
      </c>
      <c r="D7" s="94">
        <f>C2</f>
        <v>0.1</v>
      </c>
      <c r="E7" s="106">
        <f>IFERROR(D7*C3,"")</f>
        <v>1E-3</v>
      </c>
      <c r="F7" s="101">
        <f>IFERROR(D7+E7,"")</f>
        <v>0.10100000000000001</v>
      </c>
      <c r="G7" s="41"/>
      <c r="H7" s="42" t="str">
        <f>IFERROR(IF(G7="","",G7-D7),"")</f>
        <v/>
      </c>
      <c r="I7" s="85" t="str">
        <f>IFERROR(IF(G7="","",((G7-F7)/F7)),"")</f>
        <v/>
      </c>
      <c r="J7" s="66"/>
      <c r="K7" s="32"/>
      <c r="L7" s="36"/>
      <c r="M7" s="34"/>
      <c r="N7" s="34"/>
      <c r="O7" s="34"/>
      <c r="P7" s="34"/>
      <c r="Q7" s="35"/>
      <c r="R7" s="35"/>
    </row>
    <row r="8" spans="1:18" x14ac:dyDescent="0.25">
      <c r="A8" s="32"/>
      <c r="B8" s="21"/>
      <c r="C8" s="111">
        <v>2</v>
      </c>
      <c r="D8" s="94">
        <f t="shared" ref="D8:D19" si="0">F7</f>
        <v>0.10100000000000001</v>
      </c>
      <c r="E8" s="106">
        <f>IFERROR(D8*C$3,"")</f>
        <v>1.01E-3</v>
      </c>
      <c r="F8" s="101">
        <f>IFERROR(D8+E8,"")</f>
        <v>0.10201</v>
      </c>
      <c r="G8" s="41"/>
      <c r="H8" s="42" t="str">
        <f>IFERROR(IF(G8="","",G8-G7),"")</f>
        <v/>
      </c>
      <c r="I8" s="86" t="str">
        <f>IFERROR(IF(G8="","",((G8-F8)/F8)),"")</f>
        <v/>
      </c>
      <c r="J8" s="66"/>
      <c r="K8" s="32"/>
      <c r="L8" s="36"/>
      <c r="M8" s="34"/>
      <c r="N8" s="34"/>
      <c r="O8" s="34"/>
      <c r="P8" s="34"/>
      <c r="Q8" s="35"/>
      <c r="R8" s="35"/>
    </row>
    <row r="9" spans="1:18" x14ac:dyDescent="0.25">
      <c r="A9" s="32"/>
      <c r="B9" s="21"/>
      <c r="C9" s="111">
        <v>3</v>
      </c>
      <c r="D9" s="94">
        <f t="shared" si="0"/>
        <v>0.10201</v>
      </c>
      <c r="E9" s="106">
        <f t="shared" ref="E9:E72" si="1">IFERROR(D9*C$3,"")</f>
        <v>1.0201000000000001E-3</v>
      </c>
      <c r="F9" s="101">
        <f>IFERROR(D9+E9,"")</f>
        <v>0.1030301</v>
      </c>
      <c r="G9" s="41"/>
      <c r="H9" s="42" t="str">
        <f>IFERROR(IF(G9="","",G9-G8),"")</f>
        <v/>
      </c>
      <c r="I9" s="86" t="str">
        <f>IFERROR(IF(G9="","",((G9-F9)/F9)),"")</f>
        <v/>
      </c>
      <c r="J9" s="66"/>
      <c r="K9" s="32"/>
      <c r="L9" s="36"/>
      <c r="M9" s="34"/>
      <c r="N9" s="34"/>
      <c r="O9" s="34"/>
      <c r="P9" s="34"/>
      <c r="Q9" s="35"/>
      <c r="R9" s="35"/>
    </row>
    <row r="10" spans="1:18" x14ac:dyDescent="0.25">
      <c r="A10" s="32"/>
      <c r="B10" s="21"/>
      <c r="C10" s="111">
        <v>4</v>
      </c>
      <c r="D10" s="94">
        <f t="shared" si="0"/>
        <v>0.1030301</v>
      </c>
      <c r="E10" s="106">
        <f t="shared" si="1"/>
        <v>1.030301E-3</v>
      </c>
      <c r="F10" s="101">
        <f t="shared" ref="F10:F73" si="2">IFERROR(D10+E10,"")</f>
        <v>0.104060401</v>
      </c>
      <c r="G10" s="41"/>
      <c r="H10" s="42" t="str">
        <f>IFERROR(IF(G10="","",G10-G9),"")</f>
        <v/>
      </c>
      <c r="I10" s="86" t="str">
        <f>IFERROR(IF(G10="","",((G10-F10)/F10)),"")</f>
        <v/>
      </c>
      <c r="J10" s="66"/>
      <c r="K10" s="32"/>
      <c r="L10" s="36"/>
      <c r="M10" s="34"/>
      <c r="N10" s="34"/>
      <c r="O10" s="34"/>
      <c r="P10" s="34"/>
      <c r="Q10" s="35"/>
      <c r="R10" s="35"/>
    </row>
    <row r="11" spans="1:18" x14ac:dyDescent="0.25">
      <c r="A11" s="32"/>
      <c r="B11" s="21"/>
      <c r="C11" s="111">
        <v>5</v>
      </c>
      <c r="D11" s="94">
        <f t="shared" si="0"/>
        <v>0.104060401</v>
      </c>
      <c r="E11" s="106">
        <f t="shared" si="1"/>
        <v>1.0406040100000001E-3</v>
      </c>
      <c r="F11" s="101">
        <f t="shared" si="2"/>
        <v>0.10510100501</v>
      </c>
      <c r="G11" s="41"/>
      <c r="H11" s="42" t="str">
        <f>IFERROR(IF(G11="","",G11-G10),"")</f>
        <v/>
      </c>
      <c r="I11" s="86" t="str">
        <f>IFERROR(IF(G11="","",((G11-F11)/F11)),"")</f>
        <v/>
      </c>
      <c r="J11" s="66"/>
      <c r="K11" s="32"/>
      <c r="L11" s="36"/>
      <c r="M11" s="34"/>
      <c r="N11" s="34"/>
      <c r="O11" s="34"/>
      <c r="P11" s="34"/>
      <c r="Q11" s="35"/>
      <c r="R11" s="35"/>
    </row>
    <row r="12" spans="1:18" x14ac:dyDescent="0.25">
      <c r="A12" s="32"/>
      <c r="B12" s="21"/>
      <c r="C12" s="111">
        <v>6</v>
      </c>
      <c r="D12" s="94">
        <f t="shared" si="0"/>
        <v>0.10510100501</v>
      </c>
      <c r="E12" s="106">
        <f t="shared" si="1"/>
        <v>1.0510100501000001E-3</v>
      </c>
      <c r="F12" s="101">
        <f t="shared" si="2"/>
        <v>0.1061520150601</v>
      </c>
      <c r="G12" s="41"/>
      <c r="H12" s="42" t="str">
        <f>IFERROR(IF(G12="","",G12-G11),"")</f>
        <v/>
      </c>
      <c r="I12" s="86" t="str">
        <f t="shared" ref="I12:I72" si="3">IFERROR(IF(G12="","",((G12-F12)/F12)),"")</f>
        <v/>
      </c>
      <c r="J12" s="66"/>
      <c r="K12" s="32"/>
      <c r="L12" s="34"/>
      <c r="M12" s="34"/>
      <c r="N12" s="34"/>
      <c r="O12" s="34"/>
      <c r="P12" s="34"/>
      <c r="Q12" s="35"/>
      <c r="R12" s="35"/>
    </row>
    <row r="13" spans="1:18" x14ac:dyDescent="0.25">
      <c r="A13" s="32"/>
      <c r="B13" s="21"/>
      <c r="C13" s="111">
        <v>7</v>
      </c>
      <c r="D13" s="94">
        <f t="shared" si="0"/>
        <v>0.1061520150601</v>
      </c>
      <c r="E13" s="106">
        <f t="shared" si="1"/>
        <v>1.061520150601E-3</v>
      </c>
      <c r="F13" s="101">
        <f t="shared" si="2"/>
        <v>0.107213535210701</v>
      </c>
      <c r="G13" s="41"/>
      <c r="H13" s="42" t="str">
        <f t="shared" ref="H13:H72" si="4">IFERROR(IF(G13="","",G13-G12),"")</f>
        <v/>
      </c>
      <c r="I13" s="86" t="str">
        <f t="shared" si="3"/>
        <v/>
      </c>
      <c r="J13" s="66"/>
      <c r="K13" s="32"/>
      <c r="L13" s="34"/>
      <c r="M13" s="34"/>
      <c r="N13" s="34"/>
      <c r="O13" s="34"/>
      <c r="P13" s="34"/>
      <c r="Q13" s="35"/>
      <c r="R13" s="35"/>
    </row>
    <row r="14" spans="1:18" x14ac:dyDescent="0.25">
      <c r="A14" s="32"/>
      <c r="B14" s="21"/>
      <c r="C14" s="111">
        <v>8</v>
      </c>
      <c r="D14" s="94">
        <f t="shared" si="0"/>
        <v>0.107213535210701</v>
      </c>
      <c r="E14" s="106">
        <f t="shared" si="1"/>
        <v>1.0721353521070101E-3</v>
      </c>
      <c r="F14" s="101">
        <f t="shared" si="2"/>
        <v>0.10828567056280801</v>
      </c>
      <c r="G14" s="41"/>
      <c r="H14" s="42" t="str">
        <f t="shared" si="4"/>
        <v/>
      </c>
      <c r="I14" s="86" t="str">
        <f t="shared" si="3"/>
        <v/>
      </c>
      <c r="J14" s="66"/>
      <c r="K14" s="32"/>
      <c r="L14" s="34"/>
      <c r="M14" s="34"/>
      <c r="N14" s="34"/>
      <c r="O14" s="34"/>
      <c r="P14" s="34"/>
      <c r="Q14" s="35"/>
      <c r="R14" s="35"/>
    </row>
    <row r="15" spans="1:18" x14ac:dyDescent="0.25">
      <c r="A15" s="32"/>
      <c r="B15" s="21"/>
      <c r="C15" s="111">
        <v>9</v>
      </c>
      <c r="D15" s="94">
        <f t="shared" si="0"/>
        <v>0.10828567056280801</v>
      </c>
      <c r="E15" s="106">
        <f t="shared" si="1"/>
        <v>1.0828567056280802E-3</v>
      </c>
      <c r="F15" s="101">
        <f t="shared" si="2"/>
        <v>0.10936852726843609</v>
      </c>
      <c r="G15" s="41"/>
      <c r="H15" s="42" t="str">
        <f t="shared" si="4"/>
        <v/>
      </c>
      <c r="I15" s="86" t="str">
        <f t="shared" si="3"/>
        <v/>
      </c>
      <c r="J15" s="66"/>
      <c r="K15" s="32"/>
      <c r="L15" s="34"/>
      <c r="M15" s="34"/>
      <c r="N15" s="34"/>
      <c r="O15" s="34"/>
      <c r="P15" s="34"/>
      <c r="Q15" s="35"/>
      <c r="R15" s="35"/>
    </row>
    <row r="16" spans="1:18" x14ac:dyDescent="0.25">
      <c r="A16" s="32"/>
      <c r="B16" s="21"/>
      <c r="C16" s="111">
        <v>10</v>
      </c>
      <c r="D16" s="94">
        <f t="shared" si="0"/>
        <v>0.10936852726843609</v>
      </c>
      <c r="E16" s="106">
        <f t="shared" si="1"/>
        <v>1.0936852726843608E-3</v>
      </c>
      <c r="F16" s="101">
        <f t="shared" si="2"/>
        <v>0.11046221254112044</v>
      </c>
      <c r="G16" s="41"/>
      <c r="H16" s="42" t="str">
        <f t="shared" si="4"/>
        <v/>
      </c>
      <c r="I16" s="86" t="str">
        <f t="shared" si="3"/>
        <v/>
      </c>
      <c r="J16" s="66"/>
      <c r="K16" s="32"/>
      <c r="L16" s="34"/>
      <c r="M16" s="34"/>
      <c r="N16" s="34"/>
      <c r="O16" s="34"/>
      <c r="P16" s="34"/>
      <c r="Q16" s="35"/>
      <c r="R16" s="35"/>
    </row>
    <row r="17" spans="1:18" x14ac:dyDescent="0.25">
      <c r="A17" s="32"/>
      <c r="B17" s="21"/>
      <c r="C17" s="111">
        <v>11</v>
      </c>
      <c r="D17" s="94">
        <f t="shared" si="0"/>
        <v>0.11046221254112044</v>
      </c>
      <c r="E17" s="106">
        <f t="shared" si="1"/>
        <v>1.1046221254112044E-3</v>
      </c>
      <c r="F17" s="101">
        <f t="shared" si="2"/>
        <v>0.11156683466653165</v>
      </c>
      <c r="G17" s="41"/>
      <c r="H17" s="42" t="str">
        <f t="shared" si="4"/>
        <v/>
      </c>
      <c r="I17" s="86" t="str">
        <f t="shared" si="3"/>
        <v/>
      </c>
      <c r="J17" s="66"/>
      <c r="K17" s="32"/>
      <c r="L17" s="34"/>
      <c r="M17" s="37"/>
      <c r="N17" s="37"/>
      <c r="O17" s="34"/>
      <c r="P17" s="34"/>
      <c r="Q17" s="35"/>
      <c r="R17" s="35"/>
    </row>
    <row r="18" spans="1:18" x14ac:dyDescent="0.25">
      <c r="A18" s="32"/>
      <c r="B18" s="21"/>
      <c r="C18" s="111">
        <v>12</v>
      </c>
      <c r="D18" s="94">
        <f t="shared" si="0"/>
        <v>0.11156683466653165</v>
      </c>
      <c r="E18" s="106">
        <f t="shared" si="1"/>
        <v>1.1156683466653165E-3</v>
      </c>
      <c r="F18" s="101">
        <f t="shared" si="2"/>
        <v>0.11268250301319697</v>
      </c>
      <c r="G18" s="41"/>
      <c r="H18" s="42" t="str">
        <f t="shared" si="4"/>
        <v/>
      </c>
      <c r="I18" s="86" t="str">
        <f t="shared" si="3"/>
        <v/>
      </c>
      <c r="J18" s="66"/>
      <c r="K18" s="32"/>
      <c r="L18" s="34"/>
      <c r="M18" s="34"/>
      <c r="N18" s="34"/>
      <c r="O18" s="34"/>
      <c r="P18" s="34"/>
      <c r="Q18" s="35"/>
      <c r="R18" s="35"/>
    </row>
    <row r="19" spans="1:18" x14ac:dyDescent="0.25">
      <c r="A19" s="32"/>
      <c r="B19" s="21"/>
      <c r="C19" s="111">
        <v>13</v>
      </c>
      <c r="D19" s="94">
        <f t="shared" si="0"/>
        <v>0.11268250301319697</v>
      </c>
      <c r="E19" s="106">
        <f t="shared" si="1"/>
        <v>1.1268250301319698E-3</v>
      </c>
      <c r="F19" s="101">
        <f t="shared" si="2"/>
        <v>0.11380932804332894</v>
      </c>
      <c r="G19" s="41"/>
      <c r="H19" s="42" t="str">
        <f t="shared" si="4"/>
        <v/>
      </c>
      <c r="I19" s="86" t="str">
        <f t="shared" si="3"/>
        <v/>
      </c>
      <c r="J19" s="66"/>
      <c r="K19" s="32"/>
      <c r="L19" s="34"/>
      <c r="M19" s="37"/>
      <c r="N19" s="37"/>
      <c r="O19" s="34"/>
      <c r="P19" s="34"/>
      <c r="Q19" s="35"/>
      <c r="R19" s="35"/>
    </row>
    <row r="20" spans="1:18" x14ac:dyDescent="0.25">
      <c r="A20" s="32"/>
      <c r="B20" s="21"/>
      <c r="C20" s="111">
        <v>14</v>
      </c>
      <c r="D20" s="94">
        <f t="shared" ref="D20:D25" si="5">F19</f>
        <v>0.11380932804332894</v>
      </c>
      <c r="E20" s="106">
        <f t="shared" si="1"/>
        <v>1.1380932804332894E-3</v>
      </c>
      <c r="F20" s="101">
        <f t="shared" si="2"/>
        <v>0.11494742132376223</v>
      </c>
      <c r="G20" s="41"/>
      <c r="H20" s="42" t="str">
        <f t="shared" si="4"/>
        <v/>
      </c>
      <c r="I20" s="86" t="str">
        <f t="shared" si="3"/>
        <v/>
      </c>
      <c r="J20" s="67"/>
      <c r="K20" s="32"/>
      <c r="L20" s="34"/>
      <c r="M20" s="34"/>
      <c r="N20" s="34"/>
      <c r="O20" s="34"/>
      <c r="P20" s="34"/>
      <c r="Q20" s="35"/>
      <c r="R20" s="35"/>
    </row>
    <row r="21" spans="1:18" x14ac:dyDescent="0.25">
      <c r="A21" s="32"/>
      <c r="B21" s="21"/>
      <c r="C21" s="111">
        <v>15</v>
      </c>
      <c r="D21" s="94">
        <f t="shared" si="5"/>
        <v>0.11494742132376223</v>
      </c>
      <c r="E21" s="106">
        <f t="shared" si="1"/>
        <v>1.1494742132376224E-3</v>
      </c>
      <c r="F21" s="101">
        <f t="shared" si="2"/>
        <v>0.11609689553699985</v>
      </c>
      <c r="G21" s="41"/>
      <c r="H21" s="42" t="str">
        <f t="shared" si="4"/>
        <v/>
      </c>
      <c r="I21" s="86" t="str">
        <f t="shared" si="3"/>
        <v/>
      </c>
      <c r="J21" s="67"/>
      <c r="K21" s="32"/>
      <c r="L21" s="34"/>
      <c r="M21" s="34"/>
      <c r="N21" s="34"/>
      <c r="O21" s="34"/>
      <c r="P21" s="34"/>
      <c r="Q21" s="35"/>
      <c r="R21" s="35"/>
    </row>
    <row r="22" spans="1:18" x14ac:dyDescent="0.25">
      <c r="A22" s="32"/>
      <c r="B22" s="21"/>
      <c r="C22" s="111">
        <v>16</v>
      </c>
      <c r="D22" s="94">
        <f t="shared" si="5"/>
        <v>0.11609689553699985</v>
      </c>
      <c r="E22" s="106">
        <f t="shared" si="1"/>
        <v>1.1609689553699985E-3</v>
      </c>
      <c r="F22" s="101">
        <f t="shared" si="2"/>
        <v>0.11725786449236986</v>
      </c>
      <c r="G22" s="41"/>
      <c r="H22" s="42" t="str">
        <f t="shared" si="4"/>
        <v/>
      </c>
      <c r="I22" s="86" t="str">
        <f t="shared" si="3"/>
        <v/>
      </c>
      <c r="J22" s="67"/>
      <c r="K22" s="32"/>
      <c r="L22" s="34"/>
      <c r="M22" s="37"/>
      <c r="N22" s="37"/>
      <c r="O22" s="34"/>
      <c r="P22" s="34"/>
      <c r="Q22" s="35"/>
      <c r="R22" s="35"/>
    </row>
    <row r="23" spans="1:18" x14ac:dyDescent="0.25">
      <c r="A23" s="32"/>
      <c r="B23" s="21"/>
      <c r="C23" s="111">
        <v>17</v>
      </c>
      <c r="D23" s="94">
        <f t="shared" si="5"/>
        <v>0.11725786449236986</v>
      </c>
      <c r="E23" s="106">
        <f t="shared" si="1"/>
        <v>1.1725786449236985E-3</v>
      </c>
      <c r="F23" s="101">
        <f t="shared" si="2"/>
        <v>0.11843044313729356</v>
      </c>
      <c r="G23" s="41"/>
      <c r="H23" s="42" t="str">
        <f t="shared" si="4"/>
        <v/>
      </c>
      <c r="I23" s="86" t="str">
        <f t="shared" si="3"/>
        <v/>
      </c>
      <c r="J23" s="67"/>
      <c r="K23" s="32"/>
      <c r="L23" s="34"/>
      <c r="M23" s="34"/>
      <c r="N23" s="34"/>
      <c r="O23" s="34"/>
      <c r="P23" s="34"/>
      <c r="Q23" s="35"/>
      <c r="R23" s="35"/>
    </row>
    <row r="24" spans="1:18" x14ac:dyDescent="0.25">
      <c r="A24" s="32"/>
      <c r="B24" s="21"/>
      <c r="C24" s="111">
        <v>18</v>
      </c>
      <c r="D24" s="94">
        <f t="shared" si="5"/>
        <v>0.11843044313729356</v>
      </c>
      <c r="E24" s="106">
        <f t="shared" si="1"/>
        <v>1.1843044313729356E-3</v>
      </c>
      <c r="F24" s="101">
        <f t="shared" si="2"/>
        <v>0.1196147475686665</v>
      </c>
      <c r="G24" s="41"/>
      <c r="H24" s="42" t="str">
        <f t="shared" si="4"/>
        <v/>
      </c>
      <c r="I24" s="86" t="str">
        <f t="shared" si="3"/>
        <v/>
      </c>
      <c r="J24" s="67"/>
      <c r="K24" s="32"/>
      <c r="L24" s="34"/>
      <c r="M24" s="34"/>
      <c r="N24" s="34"/>
      <c r="O24" s="34"/>
      <c r="P24" s="34"/>
      <c r="Q24" s="35"/>
      <c r="R24" s="35"/>
    </row>
    <row r="25" spans="1:18" x14ac:dyDescent="0.25">
      <c r="A25" s="32"/>
      <c r="B25" s="21"/>
      <c r="C25" s="111">
        <v>19</v>
      </c>
      <c r="D25" s="94">
        <f t="shared" si="5"/>
        <v>0.1196147475686665</v>
      </c>
      <c r="E25" s="106">
        <f t="shared" si="1"/>
        <v>1.196147475686665E-3</v>
      </c>
      <c r="F25" s="101">
        <f t="shared" si="2"/>
        <v>0.12081089504435316</v>
      </c>
      <c r="G25" s="41"/>
      <c r="H25" s="42" t="str">
        <f t="shared" si="4"/>
        <v/>
      </c>
      <c r="I25" s="86" t="str">
        <f t="shared" si="3"/>
        <v/>
      </c>
      <c r="J25" s="67"/>
      <c r="K25" s="32"/>
      <c r="L25" s="34"/>
      <c r="M25" s="34"/>
      <c r="N25" s="34"/>
      <c r="O25" s="34"/>
      <c r="P25" s="34"/>
      <c r="Q25" s="35"/>
      <c r="R25" s="35"/>
    </row>
    <row r="26" spans="1:18" x14ac:dyDescent="0.25">
      <c r="A26" s="32"/>
      <c r="B26" s="21"/>
      <c r="C26" s="111">
        <v>20</v>
      </c>
      <c r="D26" s="94">
        <f t="shared" ref="D26:D32" si="6">F25</f>
        <v>0.12081089504435316</v>
      </c>
      <c r="E26" s="106">
        <f t="shared" si="1"/>
        <v>1.2081089504435317E-3</v>
      </c>
      <c r="F26" s="101">
        <f t="shared" si="2"/>
        <v>0.12201900399479669</v>
      </c>
      <c r="G26" s="41"/>
      <c r="H26" s="42" t="str">
        <f t="shared" si="4"/>
        <v/>
      </c>
      <c r="I26" s="86" t="str">
        <f t="shared" si="3"/>
        <v/>
      </c>
      <c r="J26" s="67"/>
      <c r="K26" s="32"/>
      <c r="L26" s="34"/>
      <c r="M26" s="34"/>
      <c r="N26" s="34"/>
      <c r="O26" s="34"/>
      <c r="P26" s="34"/>
      <c r="Q26" s="35"/>
      <c r="R26" s="35"/>
    </row>
    <row r="27" spans="1:18" x14ac:dyDescent="0.25">
      <c r="A27" s="32"/>
      <c r="B27" s="21"/>
      <c r="C27" s="111">
        <v>21</v>
      </c>
      <c r="D27" s="94">
        <f t="shared" si="6"/>
        <v>0.12201900399479669</v>
      </c>
      <c r="E27" s="106">
        <f t="shared" si="1"/>
        <v>1.2201900399479669E-3</v>
      </c>
      <c r="F27" s="101">
        <f t="shared" si="2"/>
        <v>0.12323919403474466</v>
      </c>
      <c r="G27" s="41"/>
      <c r="H27" s="42" t="str">
        <f t="shared" si="4"/>
        <v/>
      </c>
      <c r="I27" s="86" t="str">
        <f t="shared" si="3"/>
        <v/>
      </c>
      <c r="J27" s="67"/>
      <c r="K27" s="32"/>
      <c r="L27" s="34"/>
      <c r="M27" s="34"/>
      <c r="N27" s="34"/>
      <c r="O27" s="34"/>
      <c r="P27" s="34"/>
      <c r="Q27" s="35"/>
      <c r="R27" s="35"/>
    </row>
    <row r="28" spans="1:18" x14ac:dyDescent="0.25">
      <c r="A28" s="32"/>
      <c r="B28" s="21"/>
      <c r="C28" s="111">
        <v>22</v>
      </c>
      <c r="D28" s="94">
        <f t="shared" si="6"/>
        <v>0.12323919403474466</v>
      </c>
      <c r="E28" s="106">
        <f t="shared" si="1"/>
        <v>1.2323919403474466E-3</v>
      </c>
      <c r="F28" s="101">
        <f t="shared" si="2"/>
        <v>0.12447158597509211</v>
      </c>
      <c r="G28" s="41"/>
      <c r="H28" s="42" t="str">
        <f>IFERROR(IF(G28="","",G28-G27),"")</f>
        <v/>
      </c>
      <c r="I28" s="86" t="str">
        <f>IFERROR(IF(G28="","",((G28-F28)/F28)),"")</f>
        <v/>
      </c>
      <c r="J28" s="67"/>
      <c r="K28" s="32"/>
      <c r="L28" s="34"/>
      <c r="M28" s="34"/>
      <c r="N28" s="34"/>
      <c r="O28" s="34"/>
      <c r="P28" s="34"/>
      <c r="Q28" s="35"/>
      <c r="R28" s="35"/>
    </row>
    <row r="29" spans="1:18" x14ac:dyDescent="0.25">
      <c r="A29" s="32"/>
      <c r="B29" s="21"/>
      <c r="C29" s="111">
        <v>23</v>
      </c>
      <c r="D29" s="94">
        <f t="shared" si="6"/>
        <v>0.12447158597509211</v>
      </c>
      <c r="E29" s="106">
        <f t="shared" si="1"/>
        <v>1.2447158597509213E-3</v>
      </c>
      <c r="F29" s="101">
        <f t="shared" si="2"/>
        <v>0.12571630183484303</v>
      </c>
      <c r="G29" s="41"/>
      <c r="H29" s="42" t="str">
        <f>IFERROR(IF(G29="","",G29-G28),"")</f>
        <v/>
      </c>
      <c r="I29" s="86" t="str">
        <f t="shared" si="3"/>
        <v/>
      </c>
      <c r="J29" s="67"/>
      <c r="K29" s="32"/>
      <c r="L29" s="34"/>
      <c r="M29" s="34"/>
      <c r="N29" s="34"/>
      <c r="O29" s="34"/>
      <c r="P29" s="34"/>
      <c r="Q29" s="35"/>
      <c r="R29" s="35"/>
    </row>
    <row r="30" spans="1:18" x14ac:dyDescent="0.25">
      <c r="A30" s="32"/>
      <c r="B30" s="21"/>
      <c r="C30" s="111">
        <v>24</v>
      </c>
      <c r="D30" s="94">
        <f t="shared" si="6"/>
        <v>0.12571630183484303</v>
      </c>
      <c r="E30" s="106">
        <f t="shared" si="1"/>
        <v>1.2571630183484304E-3</v>
      </c>
      <c r="F30" s="101">
        <f t="shared" si="2"/>
        <v>0.12697346485319147</v>
      </c>
      <c r="G30" s="41"/>
      <c r="H30" s="42" t="str">
        <f t="shared" si="4"/>
        <v/>
      </c>
      <c r="I30" s="86" t="str">
        <f t="shared" si="3"/>
        <v/>
      </c>
      <c r="J30" s="67"/>
      <c r="K30" s="32"/>
      <c r="L30" s="34"/>
      <c r="M30" s="34"/>
      <c r="N30" s="34"/>
      <c r="O30" s="34"/>
      <c r="P30" s="34"/>
      <c r="Q30" s="35"/>
      <c r="R30" s="35"/>
    </row>
    <row r="31" spans="1:18" x14ac:dyDescent="0.25">
      <c r="A31" s="32"/>
      <c r="B31" s="21"/>
      <c r="C31" s="111">
        <v>25</v>
      </c>
      <c r="D31" s="94">
        <f t="shared" si="6"/>
        <v>0.12697346485319147</v>
      </c>
      <c r="E31" s="106">
        <f t="shared" si="1"/>
        <v>1.2697346485319148E-3</v>
      </c>
      <c r="F31" s="101">
        <f t="shared" si="2"/>
        <v>0.12824319950172339</v>
      </c>
      <c r="G31" s="41"/>
      <c r="H31" s="42" t="str">
        <f t="shared" si="4"/>
        <v/>
      </c>
      <c r="I31" s="86" t="str">
        <f t="shared" si="3"/>
        <v/>
      </c>
      <c r="J31" s="67"/>
      <c r="K31" s="32"/>
      <c r="L31" s="34"/>
      <c r="M31" s="34"/>
      <c r="N31" s="34"/>
      <c r="O31" s="34"/>
      <c r="P31" s="34"/>
      <c r="Q31" s="35"/>
      <c r="R31" s="35"/>
    </row>
    <row r="32" spans="1:18" x14ac:dyDescent="0.25">
      <c r="A32" s="32"/>
      <c r="B32" s="21"/>
      <c r="C32" s="111">
        <v>26</v>
      </c>
      <c r="D32" s="94">
        <f t="shared" si="6"/>
        <v>0.12824319950172339</v>
      </c>
      <c r="E32" s="106">
        <f t="shared" si="1"/>
        <v>1.2824319950172339E-3</v>
      </c>
      <c r="F32" s="101">
        <f t="shared" si="2"/>
        <v>0.12952563149674062</v>
      </c>
      <c r="G32" s="41"/>
      <c r="H32" s="42" t="str">
        <f t="shared" si="4"/>
        <v/>
      </c>
      <c r="I32" s="86" t="str">
        <f t="shared" si="3"/>
        <v/>
      </c>
      <c r="J32" s="67"/>
      <c r="K32" s="32"/>
      <c r="L32" s="34"/>
      <c r="M32" s="34"/>
      <c r="N32" s="34"/>
      <c r="O32" s="34"/>
      <c r="P32" s="34"/>
      <c r="Q32" s="35"/>
      <c r="R32" s="35"/>
    </row>
    <row r="33" spans="1:18" x14ac:dyDescent="0.25">
      <c r="A33" s="32"/>
      <c r="B33" s="21"/>
      <c r="C33" s="111">
        <v>27</v>
      </c>
      <c r="D33" s="94">
        <f>F32</f>
        <v>0.12952563149674062</v>
      </c>
      <c r="E33" s="106">
        <f t="shared" si="1"/>
        <v>1.2952563149674062E-3</v>
      </c>
      <c r="F33" s="101">
        <f t="shared" si="2"/>
        <v>0.13082088781170803</v>
      </c>
      <c r="G33" s="41"/>
      <c r="H33" s="42" t="str">
        <f t="shared" si="4"/>
        <v/>
      </c>
      <c r="I33" s="86" t="str">
        <f t="shared" si="3"/>
        <v/>
      </c>
      <c r="J33" s="67"/>
      <c r="K33" s="32"/>
      <c r="L33" s="34"/>
      <c r="M33" s="34"/>
      <c r="N33" s="34"/>
      <c r="O33" s="34"/>
      <c r="P33" s="34"/>
      <c r="Q33" s="35"/>
      <c r="R33" s="35"/>
    </row>
    <row r="34" spans="1:18" x14ac:dyDescent="0.25">
      <c r="A34" s="32"/>
      <c r="B34" s="21"/>
      <c r="C34" s="111">
        <v>28</v>
      </c>
      <c r="D34" s="94">
        <f>F33</f>
        <v>0.13082088781170803</v>
      </c>
      <c r="E34" s="106">
        <f t="shared" si="1"/>
        <v>1.3082088781170803E-3</v>
      </c>
      <c r="F34" s="101">
        <f t="shared" si="2"/>
        <v>0.13212909668982512</v>
      </c>
      <c r="G34" s="41"/>
      <c r="H34" s="42" t="str">
        <f t="shared" si="4"/>
        <v/>
      </c>
      <c r="I34" s="86" t="str">
        <f t="shared" si="3"/>
        <v/>
      </c>
      <c r="J34" s="67"/>
      <c r="K34" s="32"/>
      <c r="L34" s="34"/>
      <c r="M34" s="34"/>
      <c r="N34" s="34"/>
      <c r="O34" s="34"/>
      <c r="P34" s="34"/>
      <c r="Q34" s="35"/>
      <c r="R34" s="35"/>
    </row>
    <row r="35" spans="1:18" x14ac:dyDescent="0.25">
      <c r="A35" s="32"/>
      <c r="B35" s="21"/>
      <c r="C35" s="111">
        <v>29</v>
      </c>
      <c r="D35" s="94">
        <f>F34</f>
        <v>0.13212909668982512</v>
      </c>
      <c r="E35" s="106">
        <f t="shared" si="1"/>
        <v>1.3212909668982513E-3</v>
      </c>
      <c r="F35" s="101">
        <f t="shared" si="2"/>
        <v>0.13345038765672337</v>
      </c>
      <c r="G35" s="41"/>
      <c r="H35" s="42" t="str">
        <f t="shared" si="4"/>
        <v/>
      </c>
      <c r="I35" s="86" t="str">
        <f t="shared" si="3"/>
        <v/>
      </c>
      <c r="J35" s="67"/>
      <c r="K35" s="32"/>
      <c r="L35" s="34"/>
      <c r="M35" s="34"/>
      <c r="N35" s="34"/>
      <c r="O35" s="34"/>
      <c r="P35" s="34"/>
      <c r="Q35" s="35"/>
      <c r="R35" s="35"/>
    </row>
    <row r="36" spans="1:18" x14ac:dyDescent="0.25">
      <c r="A36" s="32"/>
      <c r="B36" s="21"/>
      <c r="C36" s="111">
        <v>30</v>
      </c>
      <c r="D36" s="94">
        <f>F35</f>
        <v>0.13345038765672337</v>
      </c>
      <c r="E36" s="106">
        <f t="shared" si="1"/>
        <v>1.3345038765672339E-3</v>
      </c>
      <c r="F36" s="101">
        <f t="shared" si="2"/>
        <v>0.1347848915332906</v>
      </c>
      <c r="G36" s="41"/>
      <c r="H36" s="42" t="str">
        <f t="shared" si="4"/>
        <v/>
      </c>
      <c r="I36" s="86" t="str">
        <f t="shared" si="3"/>
        <v/>
      </c>
      <c r="J36" s="67"/>
      <c r="K36" s="32"/>
      <c r="L36" s="34"/>
      <c r="M36" s="34"/>
      <c r="N36" s="34"/>
      <c r="O36" s="34"/>
      <c r="P36" s="34"/>
      <c r="Q36" s="35"/>
      <c r="R36" s="35"/>
    </row>
    <row r="37" spans="1:18" x14ac:dyDescent="0.25">
      <c r="A37" s="32"/>
      <c r="B37" s="21"/>
      <c r="C37" s="111">
        <v>31</v>
      </c>
      <c r="D37" s="94">
        <f t="shared" ref="D37:D100" si="7">F36</f>
        <v>0.1347848915332906</v>
      </c>
      <c r="E37" s="106">
        <f t="shared" si="1"/>
        <v>1.3478489153329061E-3</v>
      </c>
      <c r="F37" s="101">
        <f t="shared" si="2"/>
        <v>0.1361327404486235</v>
      </c>
      <c r="G37" s="41"/>
      <c r="H37" s="42" t="str">
        <f t="shared" si="4"/>
        <v/>
      </c>
      <c r="I37" s="86" t="str">
        <f t="shared" si="3"/>
        <v/>
      </c>
      <c r="J37" s="67"/>
      <c r="K37" s="32"/>
      <c r="L37" s="34"/>
      <c r="M37" s="34"/>
      <c r="N37" s="34"/>
      <c r="O37" s="34"/>
      <c r="P37" s="34"/>
      <c r="Q37" s="35"/>
      <c r="R37" s="35"/>
    </row>
    <row r="38" spans="1:18" x14ac:dyDescent="0.25">
      <c r="A38" s="32"/>
      <c r="B38" s="21"/>
      <c r="C38" s="111">
        <v>32</v>
      </c>
      <c r="D38" s="94">
        <f t="shared" si="7"/>
        <v>0.1361327404486235</v>
      </c>
      <c r="E38" s="106">
        <f t="shared" si="1"/>
        <v>1.3613274044862349E-3</v>
      </c>
      <c r="F38" s="101">
        <f t="shared" si="2"/>
        <v>0.13749406785310975</v>
      </c>
      <c r="G38" s="41"/>
      <c r="H38" s="42" t="str">
        <f t="shared" si="4"/>
        <v/>
      </c>
      <c r="I38" s="86" t="str">
        <f t="shared" si="3"/>
        <v/>
      </c>
      <c r="J38" s="67"/>
      <c r="K38" s="32"/>
      <c r="L38" s="34"/>
      <c r="M38" s="34"/>
      <c r="N38" s="34"/>
      <c r="O38" s="34"/>
      <c r="P38" s="34"/>
      <c r="Q38" s="35"/>
      <c r="R38" s="35"/>
    </row>
    <row r="39" spans="1:18" x14ac:dyDescent="0.25">
      <c r="A39" s="32"/>
      <c r="B39" s="21"/>
      <c r="C39" s="111">
        <v>33</v>
      </c>
      <c r="D39" s="94">
        <f t="shared" si="7"/>
        <v>0.13749406785310975</v>
      </c>
      <c r="E39" s="106">
        <f t="shared" si="1"/>
        <v>1.3749406785310975E-3</v>
      </c>
      <c r="F39" s="101">
        <f t="shared" si="2"/>
        <v>0.13886900853164086</v>
      </c>
      <c r="G39" s="41"/>
      <c r="H39" s="42" t="str">
        <f t="shared" si="4"/>
        <v/>
      </c>
      <c r="I39" s="86" t="str">
        <f t="shared" si="3"/>
        <v/>
      </c>
      <c r="J39" s="67"/>
      <c r="K39" s="32"/>
      <c r="L39" s="34"/>
      <c r="M39" s="34"/>
      <c r="N39" s="34"/>
      <c r="O39" s="34"/>
      <c r="P39" s="34"/>
      <c r="Q39" s="35"/>
      <c r="R39" s="35"/>
    </row>
    <row r="40" spans="1:18" x14ac:dyDescent="0.25">
      <c r="A40" s="32"/>
      <c r="B40" s="21"/>
      <c r="C40" s="111">
        <v>34</v>
      </c>
      <c r="D40" s="94">
        <f t="shared" si="7"/>
        <v>0.13886900853164086</v>
      </c>
      <c r="E40" s="106">
        <f t="shared" si="1"/>
        <v>1.3886900853164086E-3</v>
      </c>
      <c r="F40" s="101">
        <f t="shared" si="2"/>
        <v>0.14025769861695728</v>
      </c>
      <c r="G40" s="41"/>
      <c r="H40" s="42" t="str">
        <f t="shared" si="4"/>
        <v/>
      </c>
      <c r="I40" s="86" t="str">
        <f t="shared" si="3"/>
        <v/>
      </c>
      <c r="J40" s="67"/>
      <c r="K40" s="32"/>
      <c r="L40" s="34"/>
      <c r="M40" s="34"/>
      <c r="N40" s="34"/>
      <c r="O40" s="34"/>
      <c r="P40" s="34"/>
      <c r="Q40" s="35"/>
      <c r="R40" s="35"/>
    </row>
    <row r="41" spans="1:18" x14ac:dyDescent="0.25">
      <c r="A41" s="32"/>
      <c r="B41" s="21"/>
      <c r="C41" s="111">
        <v>35</v>
      </c>
      <c r="D41" s="94">
        <f t="shared" si="7"/>
        <v>0.14025769861695728</v>
      </c>
      <c r="E41" s="106">
        <f t="shared" si="1"/>
        <v>1.4025769861695729E-3</v>
      </c>
      <c r="F41" s="101">
        <f t="shared" si="2"/>
        <v>0.14166027560312686</v>
      </c>
      <c r="G41" s="41"/>
      <c r="H41" s="42" t="str">
        <f t="shared" si="4"/>
        <v/>
      </c>
      <c r="I41" s="86" t="str">
        <f t="shared" si="3"/>
        <v/>
      </c>
      <c r="J41" s="67"/>
      <c r="K41" s="32"/>
      <c r="L41" s="34"/>
      <c r="M41" s="34"/>
      <c r="N41" s="34"/>
      <c r="O41" s="34"/>
      <c r="P41" s="34"/>
      <c r="Q41" s="35"/>
      <c r="R41" s="35"/>
    </row>
    <row r="42" spans="1:18" x14ac:dyDescent="0.25">
      <c r="A42" s="32"/>
      <c r="B42" s="21"/>
      <c r="C42" s="111">
        <v>36</v>
      </c>
      <c r="D42" s="94">
        <f t="shared" si="7"/>
        <v>0.14166027560312686</v>
      </c>
      <c r="E42" s="106">
        <f t="shared" si="1"/>
        <v>1.4166027560312685E-3</v>
      </c>
      <c r="F42" s="101">
        <f t="shared" si="2"/>
        <v>0.14307687835915814</v>
      </c>
      <c r="G42" s="41"/>
      <c r="H42" s="42" t="str">
        <f t="shared" si="4"/>
        <v/>
      </c>
      <c r="I42" s="86" t="str">
        <f t="shared" si="3"/>
        <v/>
      </c>
      <c r="J42" s="67"/>
      <c r="K42" s="32"/>
      <c r="L42" s="34"/>
      <c r="M42" s="34"/>
      <c r="N42" s="34"/>
      <c r="O42" s="34"/>
      <c r="P42" s="34"/>
      <c r="Q42" s="35"/>
      <c r="R42" s="35"/>
    </row>
    <row r="43" spans="1:18" x14ac:dyDescent="0.25">
      <c r="A43" s="32"/>
      <c r="B43" s="21"/>
      <c r="C43" s="111">
        <v>37</v>
      </c>
      <c r="D43" s="94">
        <f t="shared" si="7"/>
        <v>0.14307687835915814</v>
      </c>
      <c r="E43" s="106">
        <f t="shared" si="1"/>
        <v>1.4307687835915814E-3</v>
      </c>
      <c r="F43" s="101">
        <f t="shared" si="2"/>
        <v>0.14450764714274972</v>
      </c>
      <c r="G43" s="41"/>
      <c r="H43" s="42" t="str">
        <f t="shared" si="4"/>
        <v/>
      </c>
      <c r="I43" s="86" t="str">
        <f t="shared" si="3"/>
        <v/>
      </c>
      <c r="J43" s="67"/>
      <c r="K43" s="32"/>
      <c r="L43" s="34"/>
      <c r="M43" s="34"/>
      <c r="N43" s="34"/>
      <c r="O43" s="34"/>
      <c r="P43" s="34"/>
      <c r="Q43" s="35"/>
      <c r="R43" s="35"/>
    </row>
    <row r="44" spans="1:18" x14ac:dyDescent="0.25">
      <c r="A44" s="32"/>
      <c r="B44" s="21"/>
      <c r="C44" s="111">
        <v>38</v>
      </c>
      <c r="D44" s="94">
        <f t="shared" si="7"/>
        <v>0.14450764714274972</v>
      </c>
      <c r="E44" s="106">
        <f t="shared" si="1"/>
        <v>1.4450764714274973E-3</v>
      </c>
      <c r="F44" s="101">
        <f t="shared" si="2"/>
        <v>0.14595272361417722</v>
      </c>
      <c r="G44" s="41"/>
      <c r="H44" s="42" t="str">
        <f t="shared" si="4"/>
        <v/>
      </c>
      <c r="I44" s="86" t="str">
        <f t="shared" si="3"/>
        <v/>
      </c>
      <c r="J44" s="67"/>
      <c r="K44" s="32"/>
      <c r="L44" s="34"/>
      <c r="M44" s="34"/>
      <c r="N44" s="34"/>
      <c r="O44" s="34"/>
      <c r="P44" s="34"/>
      <c r="Q44" s="35"/>
      <c r="R44" s="35"/>
    </row>
    <row r="45" spans="1:18" x14ac:dyDescent="0.25">
      <c r="A45" s="32"/>
      <c r="B45" s="21"/>
      <c r="C45" s="111">
        <v>39</v>
      </c>
      <c r="D45" s="94">
        <f t="shared" si="7"/>
        <v>0.14595272361417722</v>
      </c>
      <c r="E45" s="106">
        <f t="shared" si="1"/>
        <v>1.4595272361417721E-3</v>
      </c>
      <c r="F45" s="101">
        <f t="shared" si="2"/>
        <v>0.14741225085031898</v>
      </c>
      <c r="G45" s="41"/>
      <c r="H45" s="42" t="str">
        <f t="shared" si="4"/>
        <v/>
      </c>
      <c r="I45" s="86" t="str">
        <f t="shared" si="3"/>
        <v/>
      </c>
      <c r="J45" s="67"/>
      <c r="K45" s="32"/>
      <c r="L45" s="34"/>
      <c r="M45" s="34"/>
      <c r="N45" s="34"/>
      <c r="O45" s="34"/>
      <c r="P45" s="34"/>
      <c r="Q45" s="35"/>
      <c r="R45" s="35"/>
    </row>
    <row r="46" spans="1:18" x14ac:dyDescent="0.25">
      <c r="A46" s="32"/>
      <c r="B46" s="21"/>
      <c r="C46" s="111">
        <v>40</v>
      </c>
      <c r="D46" s="94">
        <f t="shared" si="7"/>
        <v>0.14741225085031898</v>
      </c>
      <c r="E46" s="106">
        <f t="shared" si="1"/>
        <v>1.4741225085031899E-3</v>
      </c>
      <c r="F46" s="101">
        <f t="shared" si="2"/>
        <v>0.14888637335882215</v>
      </c>
      <c r="G46" s="41"/>
      <c r="H46" s="42" t="str">
        <f t="shared" si="4"/>
        <v/>
      </c>
      <c r="I46" s="86" t="str">
        <f t="shared" si="3"/>
        <v/>
      </c>
      <c r="J46" s="67"/>
      <c r="K46" s="32"/>
      <c r="L46" s="34"/>
      <c r="M46" s="34"/>
      <c r="N46" s="34"/>
      <c r="O46" s="34"/>
      <c r="P46" s="34"/>
      <c r="Q46" s="35"/>
      <c r="R46" s="35"/>
    </row>
    <row r="47" spans="1:18" x14ac:dyDescent="0.25">
      <c r="A47" s="32"/>
      <c r="B47" s="21"/>
      <c r="C47" s="111">
        <v>41</v>
      </c>
      <c r="D47" s="94">
        <f t="shared" si="7"/>
        <v>0.14888637335882215</v>
      </c>
      <c r="E47" s="106">
        <f t="shared" si="1"/>
        <v>1.4888637335882216E-3</v>
      </c>
      <c r="F47" s="101">
        <f t="shared" si="2"/>
        <v>0.15037523709241038</v>
      </c>
      <c r="G47" s="41"/>
      <c r="H47" s="42" t="str">
        <f t="shared" si="4"/>
        <v/>
      </c>
      <c r="I47" s="86" t="str">
        <f t="shared" si="3"/>
        <v/>
      </c>
      <c r="J47" s="67"/>
      <c r="K47" s="32"/>
      <c r="L47" s="34"/>
      <c r="M47" s="34"/>
      <c r="N47" s="34"/>
      <c r="O47" s="34"/>
      <c r="P47" s="34"/>
      <c r="Q47" s="35"/>
      <c r="R47" s="35"/>
    </row>
    <row r="48" spans="1:18" x14ac:dyDescent="0.25">
      <c r="A48" s="32"/>
      <c r="B48" s="21"/>
      <c r="C48" s="111">
        <v>42</v>
      </c>
      <c r="D48" s="94">
        <f t="shared" si="7"/>
        <v>0.15037523709241038</v>
      </c>
      <c r="E48" s="106">
        <f t="shared" si="1"/>
        <v>1.5037523709241038E-3</v>
      </c>
      <c r="F48" s="101">
        <f t="shared" si="2"/>
        <v>0.15187898946333447</v>
      </c>
      <c r="G48" s="41"/>
      <c r="H48" s="42" t="str">
        <f t="shared" si="4"/>
        <v/>
      </c>
      <c r="I48" s="86" t="str">
        <f t="shared" si="3"/>
        <v/>
      </c>
      <c r="J48" s="67"/>
      <c r="K48" s="32"/>
      <c r="L48" s="34"/>
      <c r="M48" s="34"/>
      <c r="N48" s="34"/>
      <c r="O48" s="34"/>
      <c r="P48" s="34"/>
      <c r="Q48" s="35"/>
      <c r="R48" s="35"/>
    </row>
    <row r="49" spans="1:18" x14ac:dyDescent="0.25">
      <c r="A49" s="32"/>
      <c r="B49" s="21"/>
      <c r="C49" s="111">
        <v>43</v>
      </c>
      <c r="D49" s="94">
        <f t="shared" si="7"/>
        <v>0.15187898946333447</v>
      </c>
      <c r="E49" s="106">
        <f t="shared" si="1"/>
        <v>1.5187898946333448E-3</v>
      </c>
      <c r="F49" s="101">
        <f t="shared" si="2"/>
        <v>0.15339777935796781</v>
      </c>
      <c r="G49" s="41"/>
      <c r="H49" s="42" t="str">
        <f t="shared" si="4"/>
        <v/>
      </c>
      <c r="I49" s="86" t="str">
        <f t="shared" si="3"/>
        <v/>
      </c>
      <c r="J49" s="67"/>
      <c r="K49" s="32"/>
      <c r="L49" s="34"/>
      <c r="M49" s="34"/>
      <c r="N49" s="34"/>
      <c r="O49" s="34"/>
      <c r="P49" s="34"/>
      <c r="Q49" s="35"/>
      <c r="R49" s="35"/>
    </row>
    <row r="50" spans="1:18" x14ac:dyDescent="0.25">
      <c r="A50" s="32"/>
      <c r="B50" s="21"/>
      <c r="C50" s="111">
        <v>44</v>
      </c>
      <c r="D50" s="94">
        <f t="shared" si="7"/>
        <v>0.15339777935796781</v>
      </c>
      <c r="E50" s="106">
        <f t="shared" si="1"/>
        <v>1.5339777935796781E-3</v>
      </c>
      <c r="F50" s="101">
        <f t="shared" si="2"/>
        <v>0.15493175715154747</v>
      </c>
      <c r="G50" s="41"/>
      <c r="H50" s="42" t="str">
        <f t="shared" si="4"/>
        <v/>
      </c>
      <c r="I50" s="86" t="str">
        <f t="shared" si="3"/>
        <v/>
      </c>
      <c r="J50" s="67"/>
      <c r="K50" s="32"/>
      <c r="L50" s="34"/>
      <c r="M50" s="34"/>
      <c r="N50" s="34"/>
      <c r="O50" s="34"/>
      <c r="P50" s="34"/>
      <c r="Q50" s="35"/>
      <c r="R50" s="35"/>
    </row>
    <row r="51" spans="1:18" x14ac:dyDescent="0.25">
      <c r="A51" s="32"/>
      <c r="B51" s="21"/>
      <c r="C51" s="111">
        <v>45</v>
      </c>
      <c r="D51" s="94">
        <f t="shared" si="7"/>
        <v>0.15493175715154747</v>
      </c>
      <c r="E51" s="106">
        <f t="shared" si="1"/>
        <v>1.5493175715154748E-3</v>
      </c>
      <c r="F51" s="101">
        <f t="shared" si="2"/>
        <v>0.15648107472306294</v>
      </c>
      <c r="G51" s="41"/>
      <c r="H51" s="42" t="str">
        <f t="shared" si="4"/>
        <v/>
      </c>
      <c r="I51" s="86" t="str">
        <f t="shared" si="3"/>
        <v/>
      </c>
      <c r="J51" s="67"/>
      <c r="K51" s="32"/>
      <c r="L51" s="34"/>
      <c r="M51" s="34"/>
      <c r="N51" s="34"/>
      <c r="O51" s="34"/>
      <c r="P51" s="34"/>
      <c r="Q51" s="35"/>
      <c r="R51" s="35"/>
    </row>
    <row r="52" spans="1:18" x14ac:dyDescent="0.25">
      <c r="A52" s="32"/>
      <c r="B52" s="21"/>
      <c r="C52" s="111">
        <v>46</v>
      </c>
      <c r="D52" s="94">
        <f t="shared" si="7"/>
        <v>0.15648107472306294</v>
      </c>
      <c r="E52" s="106">
        <f t="shared" si="1"/>
        <v>1.5648107472306294E-3</v>
      </c>
      <c r="F52" s="101">
        <f t="shared" si="2"/>
        <v>0.15804588547029358</v>
      </c>
      <c r="G52" s="41"/>
      <c r="H52" s="42" t="str">
        <f t="shared" si="4"/>
        <v/>
      </c>
      <c r="I52" s="86" t="str">
        <f t="shared" si="3"/>
        <v/>
      </c>
      <c r="J52" s="67"/>
      <c r="K52" s="32"/>
      <c r="L52" s="34"/>
      <c r="M52" s="34"/>
      <c r="N52" s="34"/>
      <c r="O52" s="34"/>
      <c r="P52" s="34"/>
      <c r="Q52" s="35"/>
      <c r="R52" s="35"/>
    </row>
    <row r="53" spans="1:18" x14ac:dyDescent="0.25">
      <c r="A53" s="32"/>
      <c r="B53" s="21"/>
      <c r="C53" s="111">
        <v>47</v>
      </c>
      <c r="D53" s="94">
        <f t="shared" si="7"/>
        <v>0.15804588547029358</v>
      </c>
      <c r="E53" s="106">
        <f t="shared" si="1"/>
        <v>1.5804588547029359E-3</v>
      </c>
      <c r="F53" s="101">
        <f t="shared" si="2"/>
        <v>0.15962634432499651</v>
      </c>
      <c r="G53" s="41"/>
      <c r="H53" s="42" t="str">
        <f t="shared" si="4"/>
        <v/>
      </c>
      <c r="I53" s="86" t="str">
        <f t="shared" si="3"/>
        <v/>
      </c>
      <c r="J53" s="67"/>
      <c r="K53" s="32"/>
      <c r="L53" s="34"/>
      <c r="M53" s="34"/>
      <c r="N53" s="34"/>
      <c r="O53" s="34"/>
      <c r="P53" s="34"/>
      <c r="Q53" s="35"/>
      <c r="R53" s="35"/>
    </row>
    <row r="54" spans="1:18" x14ac:dyDescent="0.25">
      <c r="A54" s="32"/>
      <c r="B54" s="21"/>
      <c r="C54" s="111">
        <v>48</v>
      </c>
      <c r="D54" s="94">
        <f t="shared" si="7"/>
        <v>0.15962634432499651</v>
      </c>
      <c r="E54" s="106">
        <f t="shared" si="1"/>
        <v>1.5962634432499651E-3</v>
      </c>
      <c r="F54" s="101">
        <f t="shared" si="2"/>
        <v>0.16122260776824648</v>
      </c>
      <c r="G54" s="41"/>
      <c r="H54" s="42" t="str">
        <f t="shared" si="4"/>
        <v/>
      </c>
      <c r="I54" s="86" t="str">
        <f t="shared" si="3"/>
        <v/>
      </c>
      <c r="J54" s="67"/>
      <c r="K54" s="32"/>
      <c r="L54" s="34"/>
      <c r="M54" s="34"/>
      <c r="N54" s="34"/>
      <c r="O54" s="34"/>
      <c r="P54" s="34"/>
      <c r="Q54" s="35"/>
      <c r="R54" s="35"/>
    </row>
    <row r="55" spans="1:18" x14ac:dyDescent="0.25">
      <c r="B55" s="21"/>
      <c r="C55" s="111">
        <v>49</v>
      </c>
      <c r="D55" s="94">
        <f t="shared" si="7"/>
        <v>0.16122260776824648</v>
      </c>
      <c r="E55" s="106">
        <f t="shared" si="1"/>
        <v>1.6122260776824649E-3</v>
      </c>
      <c r="F55" s="101">
        <f t="shared" si="2"/>
        <v>0.16283483384592895</v>
      </c>
      <c r="G55" s="41"/>
      <c r="H55" s="42" t="str">
        <f t="shared" si="4"/>
        <v/>
      </c>
      <c r="I55" s="86" t="str">
        <f t="shared" si="3"/>
        <v/>
      </c>
      <c r="J55" s="67"/>
      <c r="L55" s="35"/>
      <c r="M55" s="35"/>
      <c r="N55" s="35"/>
      <c r="O55" s="35"/>
      <c r="P55" s="35"/>
      <c r="Q55" s="35"/>
      <c r="R55" s="35"/>
    </row>
    <row r="56" spans="1:18" x14ac:dyDescent="0.25">
      <c r="B56" s="21"/>
      <c r="C56" s="111">
        <v>50</v>
      </c>
      <c r="D56" s="94">
        <f t="shared" si="7"/>
        <v>0.16283483384592895</v>
      </c>
      <c r="E56" s="106">
        <f t="shared" si="1"/>
        <v>1.6283483384592896E-3</v>
      </c>
      <c r="F56" s="101">
        <f t="shared" si="2"/>
        <v>0.16446318218438824</v>
      </c>
      <c r="G56" s="41"/>
      <c r="H56" s="42" t="str">
        <f t="shared" si="4"/>
        <v/>
      </c>
      <c r="I56" s="86" t="str">
        <f t="shared" si="3"/>
        <v/>
      </c>
      <c r="J56" s="67"/>
      <c r="L56" s="35"/>
      <c r="M56" s="35"/>
      <c r="N56" s="35"/>
      <c r="O56" s="35"/>
      <c r="P56" s="35"/>
      <c r="Q56" s="35"/>
      <c r="R56" s="35"/>
    </row>
    <row r="57" spans="1:18" x14ac:dyDescent="0.25">
      <c r="B57" s="21"/>
      <c r="C57" s="111">
        <v>51</v>
      </c>
      <c r="D57" s="94">
        <f t="shared" si="7"/>
        <v>0.16446318218438824</v>
      </c>
      <c r="E57" s="106">
        <f t="shared" si="1"/>
        <v>1.6446318218438824E-3</v>
      </c>
      <c r="F57" s="101">
        <f t="shared" si="2"/>
        <v>0.16610781400623212</v>
      </c>
      <c r="G57" s="41"/>
      <c r="H57" s="42" t="str">
        <f t="shared" si="4"/>
        <v/>
      </c>
      <c r="I57" s="86" t="str">
        <f t="shared" si="3"/>
        <v/>
      </c>
      <c r="J57" s="67"/>
      <c r="L57" s="35"/>
      <c r="M57" s="35"/>
      <c r="N57" s="35"/>
      <c r="O57" s="35"/>
      <c r="P57" s="35"/>
      <c r="Q57" s="35"/>
      <c r="R57" s="35"/>
    </row>
    <row r="58" spans="1:18" x14ac:dyDescent="0.25">
      <c r="B58" s="21"/>
      <c r="C58" s="111">
        <v>52</v>
      </c>
      <c r="D58" s="94">
        <f t="shared" si="7"/>
        <v>0.16610781400623212</v>
      </c>
      <c r="E58" s="106">
        <f t="shared" si="1"/>
        <v>1.6610781400623212E-3</v>
      </c>
      <c r="F58" s="101">
        <f t="shared" si="2"/>
        <v>0.16776889214629445</v>
      </c>
      <c r="G58" s="41"/>
      <c r="H58" s="42" t="str">
        <f t="shared" si="4"/>
        <v/>
      </c>
      <c r="I58" s="86" t="str">
        <f t="shared" si="3"/>
        <v/>
      </c>
      <c r="J58" s="67"/>
      <c r="L58" s="35"/>
      <c r="M58" s="35"/>
      <c r="N58" s="35"/>
      <c r="O58" s="35"/>
      <c r="P58" s="35"/>
      <c r="Q58" s="35"/>
      <c r="R58" s="35"/>
    </row>
    <row r="59" spans="1:18" x14ac:dyDescent="0.25">
      <c r="B59" s="21"/>
      <c r="C59" s="111">
        <v>53</v>
      </c>
      <c r="D59" s="94">
        <f t="shared" si="7"/>
        <v>0.16776889214629445</v>
      </c>
      <c r="E59" s="106">
        <f t="shared" si="1"/>
        <v>1.6776889214629445E-3</v>
      </c>
      <c r="F59" s="101">
        <f t="shared" si="2"/>
        <v>0.1694465810677574</v>
      </c>
      <c r="G59" s="41"/>
      <c r="H59" s="42" t="str">
        <f t="shared" si="4"/>
        <v/>
      </c>
      <c r="I59" s="86" t="str">
        <f t="shared" si="3"/>
        <v/>
      </c>
      <c r="J59" s="67"/>
      <c r="L59" s="35"/>
      <c r="M59" s="35"/>
      <c r="N59" s="35"/>
      <c r="O59" s="35"/>
      <c r="P59" s="35"/>
      <c r="Q59" s="35"/>
      <c r="R59" s="35"/>
    </row>
    <row r="60" spans="1:18" x14ac:dyDescent="0.25">
      <c r="B60" s="21"/>
      <c r="C60" s="111">
        <v>54</v>
      </c>
      <c r="D60" s="94">
        <f t="shared" si="7"/>
        <v>0.1694465810677574</v>
      </c>
      <c r="E60" s="106">
        <f t="shared" si="1"/>
        <v>1.6944658106775739E-3</v>
      </c>
      <c r="F60" s="101">
        <f t="shared" si="2"/>
        <v>0.17114104687843498</v>
      </c>
      <c r="G60" s="41"/>
      <c r="H60" s="42" t="str">
        <f t="shared" si="4"/>
        <v/>
      </c>
      <c r="I60" s="86" t="str">
        <f t="shared" si="3"/>
        <v/>
      </c>
      <c r="J60" s="67"/>
      <c r="L60" s="35"/>
      <c r="M60" s="35"/>
      <c r="N60" s="35"/>
      <c r="O60" s="35"/>
      <c r="P60" s="35"/>
      <c r="Q60" s="35"/>
      <c r="R60" s="35"/>
    </row>
    <row r="61" spans="1:18" x14ac:dyDescent="0.25">
      <c r="B61" s="21"/>
      <c r="C61" s="111">
        <v>55</v>
      </c>
      <c r="D61" s="94">
        <f t="shared" si="7"/>
        <v>0.17114104687843498</v>
      </c>
      <c r="E61" s="106">
        <f t="shared" si="1"/>
        <v>1.7114104687843499E-3</v>
      </c>
      <c r="F61" s="101">
        <f t="shared" si="2"/>
        <v>0.17285245734721932</v>
      </c>
      <c r="G61" s="41"/>
      <c r="H61" s="42" t="str">
        <f t="shared" si="4"/>
        <v/>
      </c>
      <c r="I61" s="86" t="str">
        <f t="shared" si="3"/>
        <v/>
      </c>
      <c r="J61" s="67"/>
      <c r="L61" s="35"/>
      <c r="M61" s="35"/>
      <c r="N61" s="35"/>
      <c r="O61" s="35"/>
      <c r="P61" s="35"/>
      <c r="Q61" s="35"/>
      <c r="R61" s="35"/>
    </row>
    <row r="62" spans="1:18" x14ac:dyDescent="0.25">
      <c r="B62" s="21"/>
      <c r="C62" s="111">
        <v>56</v>
      </c>
      <c r="D62" s="94">
        <f t="shared" si="7"/>
        <v>0.17285245734721932</v>
      </c>
      <c r="E62" s="106">
        <f t="shared" si="1"/>
        <v>1.7285245734721933E-3</v>
      </c>
      <c r="F62" s="101">
        <f t="shared" si="2"/>
        <v>0.17458098192069152</v>
      </c>
      <c r="G62" s="41"/>
      <c r="H62" s="42" t="str">
        <f t="shared" si="4"/>
        <v/>
      </c>
      <c r="I62" s="86" t="str">
        <f t="shared" si="3"/>
        <v/>
      </c>
      <c r="J62" s="67"/>
      <c r="L62" s="35"/>
      <c r="M62" s="35"/>
      <c r="N62" s="35"/>
      <c r="O62" s="35"/>
      <c r="P62" s="35"/>
      <c r="Q62" s="35"/>
      <c r="R62" s="35"/>
    </row>
    <row r="63" spans="1:18" x14ac:dyDescent="0.25">
      <c r="B63" s="21"/>
      <c r="C63" s="111">
        <v>57</v>
      </c>
      <c r="D63" s="94">
        <f t="shared" si="7"/>
        <v>0.17458098192069152</v>
      </c>
      <c r="E63" s="106">
        <f t="shared" si="1"/>
        <v>1.7458098192069153E-3</v>
      </c>
      <c r="F63" s="101">
        <f t="shared" si="2"/>
        <v>0.17632679173989843</v>
      </c>
      <c r="G63" s="41"/>
      <c r="H63" s="42" t="str">
        <f t="shared" si="4"/>
        <v/>
      </c>
      <c r="I63" s="86" t="str">
        <f t="shared" si="3"/>
        <v/>
      </c>
      <c r="J63" s="67"/>
      <c r="L63" s="35"/>
      <c r="M63" s="35"/>
      <c r="N63" s="35"/>
      <c r="O63" s="35"/>
      <c r="P63" s="35"/>
      <c r="Q63" s="35"/>
      <c r="R63" s="35"/>
    </row>
    <row r="64" spans="1:18" x14ac:dyDescent="0.25">
      <c r="B64" s="21"/>
      <c r="C64" s="111">
        <v>58</v>
      </c>
      <c r="D64" s="94">
        <f t="shared" si="7"/>
        <v>0.17632679173989843</v>
      </c>
      <c r="E64" s="106">
        <f t="shared" si="1"/>
        <v>1.7632679173989843E-3</v>
      </c>
      <c r="F64" s="101">
        <f t="shared" si="2"/>
        <v>0.17809005965729741</v>
      </c>
      <c r="G64" s="41"/>
      <c r="H64" s="42" t="str">
        <f t="shared" si="4"/>
        <v/>
      </c>
      <c r="I64" s="86" t="str">
        <f t="shared" si="3"/>
        <v/>
      </c>
      <c r="J64" s="67"/>
      <c r="L64" s="35"/>
      <c r="M64" s="35"/>
      <c r="N64" s="35"/>
      <c r="O64" s="35"/>
      <c r="P64" s="35"/>
      <c r="Q64" s="35"/>
      <c r="R64" s="35"/>
    </row>
    <row r="65" spans="2:18" x14ac:dyDescent="0.25">
      <c r="B65" s="21"/>
      <c r="C65" s="111">
        <v>59</v>
      </c>
      <c r="D65" s="94">
        <f t="shared" si="7"/>
        <v>0.17809005965729741</v>
      </c>
      <c r="E65" s="106">
        <f t="shared" si="1"/>
        <v>1.7809005965729742E-3</v>
      </c>
      <c r="F65" s="101">
        <f t="shared" si="2"/>
        <v>0.17987096025387039</v>
      </c>
      <c r="G65" s="41"/>
      <c r="H65" s="42" t="str">
        <f t="shared" si="4"/>
        <v/>
      </c>
      <c r="I65" s="86" t="str">
        <f t="shared" si="3"/>
        <v/>
      </c>
      <c r="J65" s="67"/>
      <c r="L65" s="35"/>
      <c r="M65" s="35"/>
      <c r="N65" s="35"/>
      <c r="O65" s="35"/>
      <c r="P65" s="35"/>
      <c r="Q65" s="35"/>
      <c r="R65" s="35"/>
    </row>
    <row r="66" spans="2:18" x14ac:dyDescent="0.25">
      <c r="B66" s="21"/>
      <c r="C66" s="111">
        <v>60</v>
      </c>
      <c r="D66" s="94">
        <f t="shared" si="7"/>
        <v>0.17987096025387039</v>
      </c>
      <c r="E66" s="106">
        <f t="shared" si="1"/>
        <v>1.7987096025387039E-3</v>
      </c>
      <c r="F66" s="101">
        <f t="shared" si="2"/>
        <v>0.18166966985640909</v>
      </c>
      <c r="G66" s="41"/>
      <c r="H66" s="42" t="str">
        <f t="shared" si="4"/>
        <v/>
      </c>
      <c r="I66" s="86" t="str">
        <f t="shared" si="3"/>
        <v/>
      </c>
      <c r="J66" s="67"/>
      <c r="L66" s="35"/>
      <c r="M66" s="35"/>
      <c r="N66" s="35"/>
      <c r="O66" s="35"/>
      <c r="P66" s="35"/>
      <c r="Q66" s="35"/>
      <c r="R66" s="35"/>
    </row>
    <row r="67" spans="2:18" x14ac:dyDescent="0.25">
      <c r="B67" s="21"/>
      <c r="C67" s="111">
        <v>61</v>
      </c>
      <c r="D67" s="94">
        <f t="shared" si="7"/>
        <v>0.18166966985640909</v>
      </c>
      <c r="E67" s="106">
        <f t="shared" si="1"/>
        <v>1.8166966985640909E-3</v>
      </c>
      <c r="F67" s="101">
        <f t="shared" si="2"/>
        <v>0.18348636655497319</v>
      </c>
      <c r="G67" s="41"/>
      <c r="H67" s="42" t="str">
        <f t="shared" si="4"/>
        <v/>
      </c>
      <c r="I67" s="86" t="str">
        <f t="shared" si="3"/>
        <v/>
      </c>
      <c r="J67" s="67"/>
      <c r="L67" s="35"/>
      <c r="M67" s="35"/>
      <c r="N67" s="35"/>
      <c r="O67" s="35"/>
      <c r="P67" s="35"/>
      <c r="Q67" s="35"/>
      <c r="R67" s="35"/>
    </row>
    <row r="68" spans="2:18" x14ac:dyDescent="0.25">
      <c r="B68" s="21"/>
      <c r="C68" s="111">
        <v>62</v>
      </c>
      <c r="D68" s="94">
        <f t="shared" si="7"/>
        <v>0.18348636655497319</v>
      </c>
      <c r="E68" s="106">
        <f t="shared" si="1"/>
        <v>1.834863665549732E-3</v>
      </c>
      <c r="F68" s="101">
        <f t="shared" si="2"/>
        <v>0.18532123022052291</v>
      </c>
      <c r="G68" s="41"/>
      <c r="H68" s="42" t="str">
        <f t="shared" si="4"/>
        <v/>
      </c>
      <c r="I68" s="86" t="str">
        <f t="shared" si="3"/>
        <v/>
      </c>
      <c r="J68" s="67"/>
      <c r="L68" s="35"/>
      <c r="M68" s="35"/>
      <c r="N68" s="35"/>
      <c r="O68" s="35"/>
      <c r="P68" s="35"/>
      <c r="Q68" s="35"/>
      <c r="R68" s="35"/>
    </row>
    <row r="69" spans="2:18" x14ac:dyDescent="0.25">
      <c r="B69" s="21"/>
      <c r="C69" s="111">
        <v>63</v>
      </c>
      <c r="D69" s="94">
        <f t="shared" si="7"/>
        <v>0.18532123022052291</v>
      </c>
      <c r="E69" s="106">
        <f t="shared" si="1"/>
        <v>1.8532123022052291E-3</v>
      </c>
      <c r="F69" s="101">
        <f t="shared" si="2"/>
        <v>0.18717444252272813</v>
      </c>
      <c r="G69" s="41"/>
      <c r="H69" s="42" t="str">
        <f t="shared" si="4"/>
        <v/>
      </c>
      <c r="I69" s="86" t="str">
        <f t="shared" si="3"/>
        <v/>
      </c>
      <c r="J69" s="67"/>
      <c r="L69" s="35"/>
      <c r="M69" s="35"/>
      <c r="N69" s="35"/>
      <c r="O69" s="35"/>
      <c r="P69" s="35"/>
      <c r="Q69" s="35"/>
      <c r="R69" s="35"/>
    </row>
    <row r="70" spans="2:18" x14ac:dyDescent="0.25">
      <c r="B70" s="21"/>
      <c r="C70" s="111">
        <v>64</v>
      </c>
      <c r="D70" s="94">
        <f t="shared" si="7"/>
        <v>0.18717444252272813</v>
      </c>
      <c r="E70" s="106">
        <f t="shared" si="1"/>
        <v>1.8717444252272814E-3</v>
      </c>
      <c r="F70" s="101">
        <f t="shared" si="2"/>
        <v>0.18904618694795541</v>
      </c>
      <c r="G70" s="41"/>
      <c r="H70" s="42" t="str">
        <f t="shared" si="4"/>
        <v/>
      </c>
      <c r="I70" s="86" t="str">
        <f t="shared" si="3"/>
        <v/>
      </c>
      <c r="J70" s="67"/>
      <c r="L70" s="35"/>
      <c r="M70" s="35"/>
      <c r="N70" s="35"/>
      <c r="O70" s="35"/>
      <c r="P70" s="35"/>
      <c r="Q70" s="35"/>
      <c r="R70" s="35"/>
    </row>
    <row r="71" spans="2:18" x14ac:dyDescent="0.25">
      <c r="B71" s="21"/>
      <c r="C71" s="111">
        <v>65</v>
      </c>
      <c r="D71" s="94">
        <f t="shared" si="7"/>
        <v>0.18904618694795541</v>
      </c>
      <c r="E71" s="106">
        <f t="shared" si="1"/>
        <v>1.8904618694795541E-3</v>
      </c>
      <c r="F71" s="101">
        <f t="shared" si="2"/>
        <v>0.19093664881743497</v>
      </c>
      <c r="G71" s="41"/>
      <c r="H71" s="42" t="str">
        <f t="shared" si="4"/>
        <v/>
      </c>
      <c r="I71" s="86" t="str">
        <f t="shared" si="3"/>
        <v/>
      </c>
      <c r="J71" s="67"/>
      <c r="L71" s="35"/>
      <c r="M71" s="35"/>
      <c r="N71" s="35"/>
      <c r="O71" s="35"/>
      <c r="P71" s="35"/>
      <c r="Q71" s="35"/>
      <c r="R71" s="35"/>
    </row>
    <row r="72" spans="2:18" x14ac:dyDescent="0.25">
      <c r="B72" s="21"/>
      <c r="C72" s="111">
        <v>66</v>
      </c>
      <c r="D72" s="94">
        <f t="shared" si="7"/>
        <v>0.19093664881743497</v>
      </c>
      <c r="E72" s="106">
        <f t="shared" si="1"/>
        <v>1.9093664881743497E-3</v>
      </c>
      <c r="F72" s="101">
        <f t="shared" si="2"/>
        <v>0.19284601530560933</v>
      </c>
      <c r="G72" s="41"/>
      <c r="H72" s="42" t="str">
        <f t="shared" si="4"/>
        <v/>
      </c>
      <c r="I72" s="86" t="str">
        <f t="shared" si="3"/>
        <v/>
      </c>
      <c r="J72" s="67"/>
      <c r="L72" s="35"/>
      <c r="M72" s="35"/>
      <c r="N72" s="35"/>
      <c r="O72" s="35"/>
      <c r="P72" s="35"/>
      <c r="Q72" s="35"/>
      <c r="R72" s="35"/>
    </row>
    <row r="73" spans="2:18" x14ac:dyDescent="0.25">
      <c r="B73" s="21"/>
      <c r="C73" s="111">
        <v>67</v>
      </c>
      <c r="D73" s="94">
        <f t="shared" si="7"/>
        <v>0.19284601530560933</v>
      </c>
      <c r="E73" s="106">
        <f t="shared" ref="E73:E136" si="8">IFERROR(D73*C$3,"")</f>
        <v>1.9284601530560933E-3</v>
      </c>
      <c r="F73" s="101">
        <f t="shared" si="2"/>
        <v>0.19477447545866541</v>
      </c>
      <c r="G73" s="41"/>
      <c r="H73" s="42" t="str">
        <f t="shared" ref="H73:H136" si="9">IFERROR(IF(G73="","",G73-G72),"")</f>
        <v/>
      </c>
      <c r="I73" s="86" t="str">
        <f t="shared" ref="I73:I136" si="10">IFERROR(IF(G73="","",((G73-F73)/F73)),"")</f>
        <v/>
      </c>
      <c r="J73" s="67"/>
      <c r="L73" s="35"/>
      <c r="M73" s="35"/>
      <c r="N73" s="35"/>
      <c r="O73" s="35"/>
      <c r="P73" s="35"/>
      <c r="Q73" s="35"/>
      <c r="R73" s="35"/>
    </row>
    <row r="74" spans="2:18" x14ac:dyDescent="0.25">
      <c r="B74" s="21"/>
      <c r="C74" s="111">
        <v>68</v>
      </c>
      <c r="D74" s="94">
        <f t="shared" si="7"/>
        <v>0.19477447545866541</v>
      </c>
      <c r="E74" s="106">
        <f t="shared" si="8"/>
        <v>1.9477447545866542E-3</v>
      </c>
      <c r="F74" s="101">
        <f t="shared" ref="F74:F137" si="11">IFERROR(D74+E74,"")</f>
        <v>0.19672222021325206</v>
      </c>
      <c r="G74" s="41"/>
      <c r="H74" s="42" t="str">
        <f t="shared" si="9"/>
        <v/>
      </c>
      <c r="I74" s="86" t="str">
        <f t="shared" si="10"/>
        <v/>
      </c>
      <c r="J74" s="67"/>
      <c r="L74" s="35"/>
      <c r="M74" s="35"/>
      <c r="N74" s="35"/>
      <c r="O74" s="35"/>
      <c r="P74" s="35"/>
      <c r="Q74" s="35"/>
      <c r="R74" s="35"/>
    </row>
    <row r="75" spans="2:18" x14ac:dyDescent="0.25">
      <c r="B75" s="21"/>
      <c r="C75" s="111">
        <v>69</v>
      </c>
      <c r="D75" s="94">
        <f t="shared" si="7"/>
        <v>0.19672222021325206</v>
      </c>
      <c r="E75" s="106">
        <f t="shared" si="8"/>
        <v>1.9672222021325206E-3</v>
      </c>
      <c r="F75" s="101">
        <f t="shared" si="11"/>
        <v>0.19868944241538458</v>
      </c>
      <c r="G75" s="41"/>
      <c r="H75" s="42" t="str">
        <f t="shared" si="9"/>
        <v/>
      </c>
      <c r="I75" s="86" t="str">
        <f t="shared" si="10"/>
        <v/>
      </c>
      <c r="J75" s="67"/>
      <c r="L75" s="35"/>
      <c r="M75" s="35"/>
      <c r="N75" s="35"/>
      <c r="O75" s="35"/>
      <c r="P75" s="35"/>
      <c r="Q75" s="35"/>
      <c r="R75" s="35"/>
    </row>
    <row r="76" spans="2:18" x14ac:dyDescent="0.25">
      <c r="B76" s="21"/>
      <c r="C76" s="111">
        <v>70</v>
      </c>
      <c r="D76" s="94">
        <f t="shared" si="7"/>
        <v>0.19868944241538458</v>
      </c>
      <c r="E76" s="106">
        <f t="shared" si="8"/>
        <v>1.9868944241538461E-3</v>
      </c>
      <c r="F76" s="101">
        <f t="shared" si="11"/>
        <v>0.20067633683953842</v>
      </c>
      <c r="G76" s="41"/>
      <c r="H76" s="42" t="str">
        <f t="shared" si="9"/>
        <v/>
      </c>
      <c r="I76" s="86" t="str">
        <f t="shared" si="10"/>
        <v/>
      </c>
      <c r="J76" s="67"/>
      <c r="L76" s="35"/>
      <c r="M76" s="35"/>
      <c r="N76" s="35"/>
      <c r="O76" s="35"/>
      <c r="P76" s="35"/>
      <c r="Q76" s="35"/>
      <c r="R76" s="35"/>
    </row>
    <row r="77" spans="2:18" x14ac:dyDescent="0.25">
      <c r="B77" s="21"/>
      <c r="C77" s="111">
        <v>71</v>
      </c>
      <c r="D77" s="94">
        <f t="shared" si="7"/>
        <v>0.20067633683953842</v>
      </c>
      <c r="E77" s="106">
        <f t="shared" si="8"/>
        <v>2.0067633683953845E-3</v>
      </c>
      <c r="F77" s="101">
        <f t="shared" si="11"/>
        <v>0.20268310020793381</v>
      </c>
      <c r="G77" s="41"/>
      <c r="H77" s="42" t="str">
        <f t="shared" si="9"/>
        <v/>
      </c>
      <c r="I77" s="86" t="str">
        <f t="shared" si="10"/>
        <v/>
      </c>
      <c r="J77" s="67"/>
      <c r="L77" s="35"/>
      <c r="M77" s="35"/>
      <c r="N77" s="35"/>
      <c r="O77" s="35"/>
      <c r="P77" s="35"/>
      <c r="Q77" s="35"/>
      <c r="R77" s="35"/>
    </row>
    <row r="78" spans="2:18" x14ac:dyDescent="0.25">
      <c r="B78" s="21"/>
      <c r="C78" s="111">
        <v>72</v>
      </c>
      <c r="D78" s="94">
        <f t="shared" si="7"/>
        <v>0.20268310020793381</v>
      </c>
      <c r="E78" s="106">
        <f t="shared" si="8"/>
        <v>2.0268310020793382E-3</v>
      </c>
      <c r="F78" s="101">
        <f t="shared" si="11"/>
        <v>0.20470993121001316</v>
      </c>
      <c r="G78" s="41"/>
      <c r="H78" s="42" t="str">
        <f t="shared" si="9"/>
        <v/>
      </c>
      <c r="I78" s="86" t="str">
        <f t="shared" si="10"/>
        <v/>
      </c>
      <c r="J78" s="67"/>
      <c r="L78" s="35"/>
      <c r="M78" s="35"/>
      <c r="N78" s="35"/>
      <c r="O78" s="35"/>
      <c r="P78" s="35"/>
      <c r="Q78" s="35"/>
      <c r="R78" s="35"/>
    </row>
    <row r="79" spans="2:18" x14ac:dyDescent="0.25">
      <c r="B79" s="21"/>
      <c r="C79" s="111">
        <v>73</v>
      </c>
      <c r="D79" s="94">
        <f t="shared" si="7"/>
        <v>0.20470993121001316</v>
      </c>
      <c r="E79" s="106">
        <f t="shared" si="8"/>
        <v>2.0470993121001315E-3</v>
      </c>
      <c r="F79" s="101">
        <f t="shared" si="11"/>
        <v>0.20675703052211328</v>
      </c>
      <c r="G79" s="41"/>
      <c r="H79" s="42" t="str">
        <f t="shared" si="9"/>
        <v/>
      </c>
      <c r="I79" s="86" t="str">
        <f t="shared" si="10"/>
        <v/>
      </c>
      <c r="J79" s="67"/>
      <c r="L79" s="35"/>
      <c r="M79" s="35"/>
      <c r="N79" s="35"/>
      <c r="O79" s="35"/>
      <c r="P79" s="35"/>
      <c r="Q79" s="35"/>
      <c r="R79" s="35"/>
    </row>
    <row r="80" spans="2:18" x14ac:dyDescent="0.25">
      <c r="B80" s="21"/>
      <c r="C80" s="111">
        <v>74</v>
      </c>
      <c r="D80" s="94">
        <f t="shared" si="7"/>
        <v>0.20675703052211328</v>
      </c>
      <c r="E80" s="106">
        <f t="shared" si="8"/>
        <v>2.067570305221133E-3</v>
      </c>
      <c r="F80" s="101">
        <f t="shared" si="11"/>
        <v>0.20882460082733442</v>
      </c>
      <c r="G80" s="41"/>
      <c r="H80" s="42" t="str">
        <f t="shared" si="9"/>
        <v/>
      </c>
      <c r="I80" s="86" t="str">
        <f t="shared" si="10"/>
        <v/>
      </c>
      <c r="J80" s="67"/>
      <c r="L80" s="35"/>
      <c r="M80" s="35"/>
      <c r="N80" s="35"/>
      <c r="O80" s="35"/>
      <c r="P80" s="35"/>
      <c r="Q80" s="35"/>
      <c r="R80" s="35"/>
    </row>
    <row r="81" spans="2:18" x14ac:dyDescent="0.25">
      <c r="B81" s="21"/>
      <c r="C81" s="111">
        <v>75</v>
      </c>
      <c r="D81" s="94">
        <f t="shared" si="7"/>
        <v>0.20882460082733442</v>
      </c>
      <c r="E81" s="106">
        <f t="shared" si="8"/>
        <v>2.0882460082733444E-3</v>
      </c>
      <c r="F81" s="101">
        <f t="shared" si="11"/>
        <v>0.21091284683560776</v>
      </c>
      <c r="G81" s="41"/>
      <c r="H81" s="42" t="str">
        <f t="shared" si="9"/>
        <v/>
      </c>
      <c r="I81" s="86" t="str">
        <f t="shared" si="10"/>
        <v/>
      </c>
      <c r="J81" s="67"/>
      <c r="L81" s="35"/>
      <c r="M81" s="35"/>
      <c r="N81" s="35"/>
      <c r="O81" s="35"/>
      <c r="P81" s="35"/>
      <c r="Q81" s="35"/>
      <c r="R81" s="35"/>
    </row>
    <row r="82" spans="2:18" x14ac:dyDescent="0.25">
      <c r="B82" s="21"/>
      <c r="C82" s="111">
        <v>76</v>
      </c>
      <c r="D82" s="94">
        <f t="shared" si="7"/>
        <v>0.21091284683560776</v>
      </c>
      <c r="E82" s="106">
        <f t="shared" si="8"/>
        <v>2.1091284683560775E-3</v>
      </c>
      <c r="F82" s="101">
        <f t="shared" si="11"/>
        <v>0.21302197530396383</v>
      </c>
      <c r="G82" s="41"/>
      <c r="H82" s="42" t="str">
        <f t="shared" si="9"/>
        <v/>
      </c>
      <c r="I82" s="86" t="str">
        <f t="shared" si="10"/>
        <v/>
      </c>
      <c r="J82" s="67"/>
      <c r="L82" s="35"/>
      <c r="M82" s="35"/>
      <c r="N82" s="35"/>
      <c r="O82" s="35"/>
      <c r="P82" s="35"/>
      <c r="Q82" s="35"/>
      <c r="R82" s="35"/>
    </row>
    <row r="83" spans="2:18" x14ac:dyDescent="0.25">
      <c r="B83" s="21"/>
      <c r="C83" s="111">
        <v>77</v>
      </c>
      <c r="D83" s="94">
        <f t="shared" si="7"/>
        <v>0.21302197530396383</v>
      </c>
      <c r="E83" s="106">
        <f t="shared" si="8"/>
        <v>2.1302197530396385E-3</v>
      </c>
      <c r="F83" s="101">
        <f t="shared" si="11"/>
        <v>0.21515219505700348</v>
      </c>
      <c r="G83" s="41"/>
      <c r="H83" s="42" t="str">
        <f t="shared" si="9"/>
        <v/>
      </c>
      <c r="I83" s="86" t="str">
        <f t="shared" si="10"/>
        <v/>
      </c>
      <c r="J83" s="67"/>
      <c r="L83" s="35"/>
      <c r="M83" s="35"/>
      <c r="N83" s="35"/>
      <c r="O83" s="35"/>
      <c r="P83" s="35"/>
      <c r="Q83" s="35"/>
      <c r="R83" s="35"/>
    </row>
    <row r="84" spans="2:18" x14ac:dyDescent="0.25">
      <c r="B84" s="21"/>
      <c r="C84" s="111">
        <v>78</v>
      </c>
      <c r="D84" s="94">
        <f t="shared" si="7"/>
        <v>0.21515219505700348</v>
      </c>
      <c r="E84" s="106">
        <f t="shared" si="8"/>
        <v>2.151521950570035E-3</v>
      </c>
      <c r="F84" s="101">
        <f t="shared" si="11"/>
        <v>0.2173037170075735</v>
      </c>
      <c r="G84" s="41"/>
      <c r="H84" s="42" t="str">
        <f t="shared" si="9"/>
        <v/>
      </c>
      <c r="I84" s="86" t="str">
        <f t="shared" si="10"/>
        <v/>
      </c>
      <c r="J84" s="67"/>
      <c r="L84" s="35"/>
      <c r="M84" s="35"/>
      <c r="N84" s="35"/>
      <c r="O84" s="35"/>
      <c r="P84" s="35"/>
      <c r="Q84" s="35"/>
      <c r="R84" s="35"/>
    </row>
    <row r="85" spans="2:18" x14ac:dyDescent="0.25">
      <c r="B85" s="21"/>
      <c r="C85" s="111">
        <v>79</v>
      </c>
      <c r="D85" s="94">
        <f t="shared" si="7"/>
        <v>0.2173037170075735</v>
      </c>
      <c r="E85" s="106">
        <f t="shared" si="8"/>
        <v>2.1730371700757352E-3</v>
      </c>
      <c r="F85" s="101">
        <f t="shared" si="11"/>
        <v>0.21947675417764925</v>
      </c>
      <c r="G85" s="41"/>
      <c r="H85" s="42" t="str">
        <f t="shared" si="9"/>
        <v/>
      </c>
      <c r="I85" s="86" t="str">
        <f t="shared" si="10"/>
        <v/>
      </c>
      <c r="J85" s="67"/>
      <c r="L85" s="35"/>
      <c r="M85" s="35"/>
      <c r="N85" s="35"/>
      <c r="O85" s="35"/>
      <c r="P85" s="35"/>
      <c r="Q85" s="35"/>
      <c r="R85" s="35"/>
    </row>
    <row r="86" spans="2:18" x14ac:dyDescent="0.25">
      <c r="B86" s="21"/>
      <c r="C86" s="111">
        <v>80</v>
      </c>
      <c r="D86" s="94">
        <f t="shared" si="7"/>
        <v>0.21947675417764925</v>
      </c>
      <c r="E86" s="106">
        <f t="shared" si="8"/>
        <v>2.1947675417764924E-3</v>
      </c>
      <c r="F86" s="101">
        <f t="shared" si="11"/>
        <v>0.22167152171942575</v>
      </c>
      <c r="G86" s="41"/>
      <c r="H86" s="42" t="str">
        <f t="shared" si="9"/>
        <v/>
      </c>
      <c r="I86" s="86" t="str">
        <f t="shared" si="10"/>
        <v/>
      </c>
      <c r="J86" s="67"/>
      <c r="L86" s="35"/>
      <c r="M86" s="35"/>
      <c r="N86" s="35"/>
      <c r="O86" s="35"/>
      <c r="P86" s="35"/>
      <c r="Q86" s="35"/>
      <c r="R86" s="35"/>
    </row>
    <row r="87" spans="2:18" x14ac:dyDescent="0.25">
      <c r="B87" s="21"/>
      <c r="C87" s="111">
        <v>81</v>
      </c>
      <c r="D87" s="94">
        <f t="shared" si="7"/>
        <v>0.22167152171942575</v>
      </c>
      <c r="E87" s="106">
        <f t="shared" si="8"/>
        <v>2.2167152171942575E-3</v>
      </c>
      <c r="F87" s="101">
        <f t="shared" si="11"/>
        <v>0.22388823693662002</v>
      </c>
      <c r="G87" s="41"/>
      <c r="H87" s="42" t="str">
        <f t="shared" si="9"/>
        <v/>
      </c>
      <c r="I87" s="86" t="str">
        <f t="shared" si="10"/>
        <v/>
      </c>
      <c r="J87" s="67"/>
      <c r="L87" s="35"/>
      <c r="M87" s="35"/>
      <c r="N87" s="35"/>
      <c r="O87" s="35"/>
      <c r="P87" s="35"/>
      <c r="Q87" s="35"/>
      <c r="R87" s="35"/>
    </row>
    <row r="88" spans="2:18" x14ac:dyDescent="0.25">
      <c r="B88" s="21"/>
      <c r="C88" s="111">
        <v>82</v>
      </c>
      <c r="D88" s="94">
        <f t="shared" si="7"/>
        <v>0.22388823693662002</v>
      </c>
      <c r="E88" s="106">
        <f t="shared" si="8"/>
        <v>2.2388823693662002E-3</v>
      </c>
      <c r="F88" s="101">
        <f t="shared" si="11"/>
        <v>0.22612711930598622</v>
      </c>
      <c r="G88" s="41"/>
      <c r="H88" s="42" t="str">
        <f t="shared" si="9"/>
        <v/>
      </c>
      <c r="I88" s="86" t="str">
        <f t="shared" si="10"/>
        <v/>
      </c>
      <c r="J88" s="67"/>
      <c r="L88" s="35"/>
      <c r="M88" s="35"/>
      <c r="N88" s="35"/>
      <c r="O88" s="35"/>
      <c r="P88" s="35"/>
      <c r="Q88" s="35"/>
      <c r="R88" s="35"/>
    </row>
    <row r="89" spans="2:18" x14ac:dyDescent="0.25">
      <c r="B89" s="21"/>
      <c r="C89" s="111">
        <v>83</v>
      </c>
      <c r="D89" s="94">
        <f t="shared" si="7"/>
        <v>0.22612711930598622</v>
      </c>
      <c r="E89" s="106">
        <f t="shared" si="8"/>
        <v>2.2612711930598624E-3</v>
      </c>
      <c r="F89" s="101">
        <f t="shared" si="11"/>
        <v>0.22838839049904608</v>
      </c>
      <c r="G89" s="41"/>
      <c r="H89" s="42" t="str">
        <f t="shared" si="9"/>
        <v/>
      </c>
      <c r="I89" s="86" t="str">
        <f t="shared" si="10"/>
        <v/>
      </c>
      <c r="J89" s="67"/>
      <c r="L89" s="35"/>
      <c r="M89" s="35"/>
      <c r="N89" s="35"/>
      <c r="O89" s="35"/>
      <c r="P89" s="35"/>
      <c r="Q89" s="35"/>
      <c r="R89" s="35"/>
    </row>
    <row r="90" spans="2:18" x14ac:dyDescent="0.25">
      <c r="B90" s="21"/>
      <c r="C90" s="111">
        <v>84</v>
      </c>
      <c r="D90" s="94">
        <f t="shared" si="7"/>
        <v>0.22838839049904608</v>
      </c>
      <c r="E90" s="106">
        <f t="shared" si="8"/>
        <v>2.283883904990461E-3</v>
      </c>
      <c r="F90" s="101">
        <f t="shared" si="11"/>
        <v>0.23067227440403654</v>
      </c>
      <c r="G90" s="41"/>
      <c r="H90" s="42" t="str">
        <f t="shared" si="9"/>
        <v/>
      </c>
      <c r="I90" s="86" t="str">
        <f t="shared" si="10"/>
        <v/>
      </c>
      <c r="J90" s="67"/>
      <c r="L90" s="35"/>
      <c r="M90" s="35"/>
      <c r="N90" s="35"/>
      <c r="O90" s="35"/>
      <c r="P90" s="35"/>
      <c r="Q90" s="35"/>
      <c r="R90" s="35"/>
    </row>
    <row r="91" spans="2:18" x14ac:dyDescent="0.25">
      <c r="B91" s="21"/>
      <c r="C91" s="111">
        <v>85</v>
      </c>
      <c r="D91" s="94">
        <f t="shared" si="7"/>
        <v>0.23067227440403654</v>
      </c>
      <c r="E91" s="106">
        <f t="shared" si="8"/>
        <v>2.3067227440403655E-3</v>
      </c>
      <c r="F91" s="101">
        <f t="shared" si="11"/>
        <v>0.23297899714807691</v>
      </c>
      <c r="G91" s="41"/>
      <c r="H91" s="42" t="str">
        <f t="shared" si="9"/>
        <v/>
      </c>
      <c r="I91" s="86" t="str">
        <f t="shared" si="10"/>
        <v/>
      </c>
      <c r="J91" s="67"/>
      <c r="L91" s="35"/>
      <c r="M91" s="35"/>
      <c r="N91" s="35"/>
      <c r="O91" s="35"/>
      <c r="P91" s="35"/>
      <c r="Q91" s="35"/>
      <c r="R91" s="35"/>
    </row>
    <row r="92" spans="2:18" x14ac:dyDescent="0.25">
      <c r="B92" s="21"/>
      <c r="C92" s="111">
        <v>86</v>
      </c>
      <c r="D92" s="94">
        <f t="shared" si="7"/>
        <v>0.23297899714807691</v>
      </c>
      <c r="E92" s="106">
        <f t="shared" si="8"/>
        <v>2.3297899714807692E-3</v>
      </c>
      <c r="F92" s="101">
        <f t="shared" si="11"/>
        <v>0.23530878711955766</v>
      </c>
      <c r="G92" s="41"/>
      <c r="H92" s="42" t="str">
        <f t="shared" si="9"/>
        <v/>
      </c>
      <c r="I92" s="86" t="str">
        <f t="shared" si="10"/>
        <v/>
      </c>
      <c r="J92" s="67"/>
      <c r="L92" s="35"/>
      <c r="M92" s="35"/>
      <c r="N92" s="35"/>
      <c r="O92" s="35"/>
      <c r="P92" s="35"/>
      <c r="Q92" s="35"/>
      <c r="R92" s="35"/>
    </row>
    <row r="93" spans="2:18" x14ac:dyDescent="0.25">
      <c r="B93" s="21"/>
      <c r="C93" s="111">
        <v>87</v>
      </c>
      <c r="D93" s="94">
        <f t="shared" si="7"/>
        <v>0.23530878711955766</v>
      </c>
      <c r="E93" s="106">
        <f t="shared" si="8"/>
        <v>2.3530878711955769E-3</v>
      </c>
      <c r="F93" s="101">
        <f t="shared" si="11"/>
        <v>0.23766187499075322</v>
      </c>
      <c r="G93" s="41"/>
      <c r="H93" s="42" t="str">
        <f t="shared" si="9"/>
        <v/>
      </c>
      <c r="I93" s="86" t="str">
        <f t="shared" si="10"/>
        <v/>
      </c>
      <c r="J93" s="67"/>
      <c r="L93" s="35"/>
      <c r="M93" s="35"/>
      <c r="N93" s="35"/>
      <c r="O93" s="35"/>
      <c r="P93" s="35"/>
      <c r="Q93" s="35"/>
      <c r="R93" s="35"/>
    </row>
    <row r="94" spans="2:18" x14ac:dyDescent="0.25">
      <c r="B94" s="21"/>
      <c r="C94" s="111">
        <v>88</v>
      </c>
      <c r="D94" s="94">
        <f t="shared" si="7"/>
        <v>0.23766187499075322</v>
      </c>
      <c r="E94" s="106">
        <f t="shared" si="8"/>
        <v>2.3766187499075324E-3</v>
      </c>
      <c r="F94" s="101">
        <f t="shared" si="11"/>
        <v>0.24003849374066075</v>
      </c>
      <c r="G94" s="41"/>
      <c r="H94" s="42" t="str">
        <f t="shared" si="9"/>
        <v/>
      </c>
      <c r="I94" s="86" t="str">
        <f t="shared" si="10"/>
        <v/>
      </c>
      <c r="J94" s="67"/>
      <c r="L94" s="35"/>
      <c r="M94" s="35"/>
      <c r="N94" s="35"/>
      <c r="O94" s="35"/>
      <c r="P94" s="35"/>
      <c r="Q94" s="35"/>
      <c r="R94" s="35"/>
    </row>
    <row r="95" spans="2:18" x14ac:dyDescent="0.25">
      <c r="B95" s="21"/>
      <c r="C95" s="111">
        <v>89</v>
      </c>
      <c r="D95" s="94">
        <f t="shared" si="7"/>
        <v>0.24003849374066075</v>
      </c>
      <c r="E95" s="106">
        <f t="shared" si="8"/>
        <v>2.4003849374066074E-3</v>
      </c>
      <c r="F95" s="101">
        <f t="shared" si="11"/>
        <v>0.24243887867806735</v>
      </c>
      <c r="G95" s="41"/>
      <c r="H95" s="42" t="str">
        <f t="shared" si="9"/>
        <v/>
      </c>
      <c r="I95" s="86" t="str">
        <f t="shared" si="10"/>
        <v/>
      </c>
      <c r="J95" s="67"/>
      <c r="L95" s="35"/>
      <c r="M95" s="35"/>
      <c r="N95" s="35"/>
      <c r="O95" s="35"/>
      <c r="P95" s="35"/>
      <c r="Q95" s="35"/>
      <c r="R95" s="35"/>
    </row>
    <row r="96" spans="2:18" x14ac:dyDescent="0.25">
      <c r="B96" s="21"/>
      <c r="C96" s="111">
        <v>90</v>
      </c>
      <c r="D96" s="94">
        <f t="shared" si="7"/>
        <v>0.24243887867806735</v>
      </c>
      <c r="E96" s="106">
        <f t="shared" si="8"/>
        <v>2.4243887867806736E-3</v>
      </c>
      <c r="F96" s="101">
        <f t="shared" si="11"/>
        <v>0.24486326746484802</v>
      </c>
      <c r="G96" s="41"/>
      <c r="H96" s="42" t="str">
        <f t="shared" si="9"/>
        <v/>
      </c>
      <c r="I96" s="86" t="str">
        <f t="shared" si="10"/>
        <v/>
      </c>
      <c r="J96" s="67"/>
      <c r="L96" s="35"/>
      <c r="M96" s="35"/>
      <c r="N96" s="35"/>
      <c r="O96" s="35"/>
      <c r="P96" s="35"/>
      <c r="Q96" s="35"/>
      <c r="R96" s="35"/>
    </row>
    <row r="97" spans="2:18" x14ac:dyDescent="0.25">
      <c r="B97" s="21"/>
      <c r="C97" s="111">
        <v>91</v>
      </c>
      <c r="D97" s="94">
        <f t="shared" si="7"/>
        <v>0.24486326746484802</v>
      </c>
      <c r="E97" s="106">
        <f t="shared" si="8"/>
        <v>2.4486326746484804E-3</v>
      </c>
      <c r="F97" s="101">
        <f t="shared" si="11"/>
        <v>0.2473119001394965</v>
      </c>
      <c r="G97" s="41"/>
      <c r="H97" s="42" t="str">
        <f t="shared" si="9"/>
        <v/>
      </c>
      <c r="I97" s="86" t="str">
        <f t="shared" si="10"/>
        <v/>
      </c>
      <c r="J97" s="67"/>
      <c r="L97" s="35"/>
      <c r="M97" s="35"/>
      <c r="N97" s="35"/>
      <c r="O97" s="35"/>
      <c r="P97" s="35"/>
      <c r="Q97" s="35"/>
      <c r="R97" s="35"/>
    </row>
    <row r="98" spans="2:18" x14ac:dyDescent="0.25">
      <c r="B98" s="21"/>
      <c r="C98" s="111">
        <v>92</v>
      </c>
      <c r="D98" s="94">
        <f t="shared" si="7"/>
        <v>0.2473119001394965</v>
      </c>
      <c r="E98" s="106">
        <f t="shared" si="8"/>
        <v>2.4731190013949651E-3</v>
      </c>
      <c r="F98" s="101">
        <f t="shared" si="11"/>
        <v>0.24978501914089146</v>
      </c>
      <c r="G98" s="41"/>
      <c r="H98" s="42" t="str">
        <f t="shared" si="9"/>
        <v/>
      </c>
      <c r="I98" s="86" t="str">
        <f t="shared" si="10"/>
        <v/>
      </c>
      <c r="J98" s="67"/>
      <c r="L98" s="35"/>
      <c r="M98" s="35"/>
      <c r="N98" s="35"/>
      <c r="O98" s="35"/>
      <c r="P98" s="35"/>
      <c r="Q98" s="35"/>
      <c r="R98" s="35"/>
    </row>
    <row r="99" spans="2:18" x14ac:dyDescent="0.25">
      <c r="B99" s="21"/>
      <c r="C99" s="111">
        <v>93</v>
      </c>
      <c r="D99" s="94">
        <f t="shared" si="7"/>
        <v>0.24978501914089146</v>
      </c>
      <c r="E99" s="106">
        <f t="shared" si="8"/>
        <v>2.4978501914089146E-3</v>
      </c>
      <c r="F99" s="101">
        <f t="shared" si="11"/>
        <v>0.25228286933230037</v>
      </c>
      <c r="G99" s="41"/>
      <c r="H99" s="42" t="str">
        <f t="shared" si="9"/>
        <v/>
      </c>
      <c r="I99" s="86" t="str">
        <f t="shared" si="10"/>
        <v/>
      </c>
      <c r="J99" s="67"/>
      <c r="L99" s="35"/>
      <c r="M99" s="35"/>
      <c r="N99" s="35"/>
      <c r="O99" s="35"/>
      <c r="P99" s="35"/>
      <c r="Q99" s="35"/>
      <c r="R99" s="35"/>
    </row>
    <row r="100" spans="2:18" x14ac:dyDescent="0.25">
      <c r="B100" s="21"/>
      <c r="C100" s="111">
        <v>94</v>
      </c>
      <c r="D100" s="94">
        <f t="shared" si="7"/>
        <v>0.25228286933230037</v>
      </c>
      <c r="E100" s="106">
        <f t="shared" si="8"/>
        <v>2.522828693323004E-3</v>
      </c>
      <c r="F100" s="101">
        <f t="shared" si="11"/>
        <v>0.25480569802562336</v>
      </c>
      <c r="G100" s="41"/>
      <c r="H100" s="42" t="str">
        <f t="shared" si="9"/>
        <v/>
      </c>
      <c r="I100" s="86" t="str">
        <f t="shared" si="10"/>
        <v/>
      </c>
      <c r="J100" s="67"/>
      <c r="L100" s="35"/>
      <c r="M100" s="35"/>
      <c r="N100" s="35"/>
      <c r="O100" s="35"/>
      <c r="P100" s="35"/>
      <c r="Q100" s="35"/>
      <c r="R100" s="35"/>
    </row>
    <row r="101" spans="2:18" x14ac:dyDescent="0.25">
      <c r="B101" s="21"/>
      <c r="C101" s="111">
        <v>95</v>
      </c>
      <c r="D101" s="94">
        <f t="shared" ref="D101:D164" si="12">F100</f>
        <v>0.25480569802562336</v>
      </c>
      <c r="E101" s="106">
        <f t="shared" si="8"/>
        <v>2.5480569802562338E-3</v>
      </c>
      <c r="F101" s="101">
        <f t="shared" si="11"/>
        <v>0.25735375500587959</v>
      </c>
      <c r="G101" s="41"/>
      <c r="H101" s="42" t="str">
        <f t="shared" si="9"/>
        <v/>
      </c>
      <c r="I101" s="86" t="str">
        <f t="shared" si="10"/>
        <v/>
      </c>
      <c r="J101" s="67"/>
      <c r="L101" s="35"/>
      <c r="M101" s="35"/>
      <c r="N101" s="35"/>
      <c r="O101" s="35"/>
      <c r="P101" s="35"/>
      <c r="Q101" s="35"/>
      <c r="R101" s="35"/>
    </row>
    <row r="102" spans="2:18" x14ac:dyDescent="0.25">
      <c r="B102" s="21"/>
      <c r="C102" s="111">
        <v>96</v>
      </c>
      <c r="D102" s="94">
        <f t="shared" si="12"/>
        <v>0.25735375500587959</v>
      </c>
      <c r="E102" s="106">
        <f t="shared" si="8"/>
        <v>2.5735375500587961E-3</v>
      </c>
      <c r="F102" s="101">
        <f t="shared" si="11"/>
        <v>0.25992729255593838</v>
      </c>
      <c r="G102" s="41"/>
      <c r="H102" s="42" t="str">
        <f t="shared" si="9"/>
        <v/>
      </c>
      <c r="I102" s="86" t="str">
        <f t="shared" si="10"/>
        <v/>
      </c>
      <c r="J102" s="67"/>
      <c r="L102" s="35"/>
      <c r="M102" s="35"/>
      <c r="N102" s="35"/>
      <c r="O102" s="35"/>
      <c r="P102" s="35"/>
      <c r="Q102" s="35"/>
      <c r="R102" s="35"/>
    </row>
    <row r="103" spans="2:18" x14ac:dyDescent="0.25">
      <c r="B103" s="21"/>
      <c r="C103" s="111">
        <v>97</v>
      </c>
      <c r="D103" s="94">
        <f t="shared" si="12"/>
        <v>0.25992729255593838</v>
      </c>
      <c r="E103" s="106">
        <f t="shared" si="8"/>
        <v>2.599272925559384E-3</v>
      </c>
      <c r="F103" s="101">
        <f t="shared" si="11"/>
        <v>0.26252656548149778</v>
      </c>
      <c r="G103" s="41"/>
      <c r="H103" s="42" t="str">
        <f t="shared" si="9"/>
        <v/>
      </c>
      <c r="I103" s="86" t="str">
        <f t="shared" si="10"/>
        <v/>
      </c>
      <c r="J103" s="67"/>
      <c r="L103" s="35"/>
      <c r="M103" s="35"/>
      <c r="N103" s="35"/>
      <c r="O103" s="35"/>
      <c r="P103" s="35"/>
      <c r="Q103" s="35"/>
      <c r="R103" s="35"/>
    </row>
    <row r="104" spans="2:18" x14ac:dyDescent="0.25">
      <c r="B104" s="21"/>
      <c r="C104" s="111">
        <v>98</v>
      </c>
      <c r="D104" s="94">
        <f t="shared" si="12"/>
        <v>0.26252656548149778</v>
      </c>
      <c r="E104" s="106">
        <f t="shared" si="8"/>
        <v>2.6252656548149777E-3</v>
      </c>
      <c r="F104" s="101">
        <f t="shared" si="11"/>
        <v>0.26515183113631274</v>
      </c>
      <c r="G104" s="41"/>
      <c r="H104" s="42" t="str">
        <f t="shared" si="9"/>
        <v/>
      </c>
      <c r="I104" s="86" t="str">
        <f t="shared" si="10"/>
        <v/>
      </c>
      <c r="J104" s="67"/>
      <c r="L104" s="35"/>
      <c r="M104" s="35"/>
      <c r="N104" s="35"/>
      <c r="O104" s="35"/>
      <c r="P104" s="35"/>
      <c r="Q104" s="35"/>
      <c r="R104" s="35"/>
    </row>
    <row r="105" spans="2:18" x14ac:dyDescent="0.25">
      <c r="B105" s="21"/>
      <c r="C105" s="111">
        <v>99</v>
      </c>
      <c r="D105" s="94">
        <f t="shared" si="12"/>
        <v>0.26515183113631274</v>
      </c>
      <c r="E105" s="106">
        <f t="shared" si="8"/>
        <v>2.6515183113631274E-3</v>
      </c>
      <c r="F105" s="101">
        <f t="shared" si="11"/>
        <v>0.26780334944767586</v>
      </c>
      <c r="G105" s="41"/>
      <c r="H105" s="42" t="str">
        <f t="shared" si="9"/>
        <v/>
      </c>
      <c r="I105" s="86" t="str">
        <f t="shared" si="10"/>
        <v/>
      </c>
      <c r="J105" s="67"/>
      <c r="L105" s="35"/>
      <c r="M105" s="35"/>
      <c r="N105" s="35"/>
      <c r="O105" s="35"/>
      <c r="P105" s="35"/>
      <c r="Q105" s="35"/>
      <c r="R105" s="35"/>
    </row>
    <row r="106" spans="2:18" x14ac:dyDescent="0.25">
      <c r="B106" s="21"/>
      <c r="C106" s="111">
        <v>100</v>
      </c>
      <c r="D106" s="94">
        <f t="shared" si="12"/>
        <v>0.26780334944767586</v>
      </c>
      <c r="E106" s="106">
        <f t="shared" si="8"/>
        <v>2.6780334944767588E-3</v>
      </c>
      <c r="F106" s="101">
        <f t="shared" si="11"/>
        <v>0.27048138294215263</v>
      </c>
      <c r="G106" s="41"/>
      <c r="H106" s="42" t="str">
        <f t="shared" si="9"/>
        <v/>
      </c>
      <c r="I106" s="86" t="str">
        <f t="shared" si="10"/>
        <v/>
      </c>
      <c r="J106" s="67"/>
      <c r="L106" s="35"/>
      <c r="M106" s="35"/>
      <c r="N106" s="35"/>
      <c r="O106" s="35"/>
      <c r="P106" s="35"/>
      <c r="Q106" s="35"/>
      <c r="R106" s="35"/>
    </row>
    <row r="107" spans="2:18" x14ac:dyDescent="0.25">
      <c r="B107" s="21"/>
      <c r="C107" s="111">
        <v>101</v>
      </c>
      <c r="D107" s="94">
        <f t="shared" si="12"/>
        <v>0.27048138294215263</v>
      </c>
      <c r="E107" s="106">
        <f t="shared" si="8"/>
        <v>2.7048138294215262E-3</v>
      </c>
      <c r="F107" s="101">
        <f t="shared" si="11"/>
        <v>0.27318619677157413</v>
      </c>
      <c r="G107" s="41"/>
      <c r="H107" s="42" t="str">
        <f t="shared" si="9"/>
        <v/>
      </c>
      <c r="I107" s="86" t="str">
        <f t="shared" si="10"/>
        <v/>
      </c>
      <c r="J107" s="67"/>
      <c r="L107" s="35"/>
      <c r="M107" s="35"/>
      <c r="N107" s="35"/>
      <c r="O107" s="35"/>
      <c r="P107" s="35"/>
      <c r="Q107" s="35"/>
      <c r="R107" s="35"/>
    </row>
    <row r="108" spans="2:18" x14ac:dyDescent="0.25">
      <c r="B108" s="21"/>
      <c r="C108" s="111">
        <v>102</v>
      </c>
      <c r="D108" s="94">
        <f t="shared" si="12"/>
        <v>0.27318619677157413</v>
      </c>
      <c r="E108" s="106">
        <f t="shared" si="8"/>
        <v>2.7318619677157412E-3</v>
      </c>
      <c r="F108" s="101">
        <f t="shared" si="11"/>
        <v>0.27591805873928987</v>
      </c>
      <c r="G108" s="41"/>
      <c r="H108" s="42" t="str">
        <f t="shared" si="9"/>
        <v/>
      </c>
      <c r="I108" s="86" t="str">
        <f t="shared" si="10"/>
        <v/>
      </c>
      <c r="J108" s="67"/>
      <c r="L108" s="35"/>
      <c r="M108" s="35"/>
      <c r="N108" s="35"/>
      <c r="O108" s="35"/>
      <c r="P108" s="35"/>
      <c r="Q108" s="35"/>
      <c r="R108" s="35"/>
    </row>
    <row r="109" spans="2:18" x14ac:dyDescent="0.25">
      <c r="B109" s="21"/>
      <c r="C109" s="111">
        <v>103</v>
      </c>
      <c r="D109" s="94">
        <f t="shared" si="12"/>
        <v>0.27591805873928987</v>
      </c>
      <c r="E109" s="106">
        <f t="shared" si="8"/>
        <v>2.7591805873928986E-3</v>
      </c>
      <c r="F109" s="101">
        <f t="shared" si="11"/>
        <v>0.27867723932668276</v>
      </c>
      <c r="G109" s="41"/>
      <c r="H109" s="42" t="str">
        <f t="shared" si="9"/>
        <v/>
      </c>
      <c r="I109" s="86" t="str">
        <f t="shared" si="10"/>
        <v/>
      </c>
      <c r="J109" s="67"/>
      <c r="L109" s="35"/>
      <c r="M109" s="35"/>
      <c r="N109" s="35"/>
      <c r="O109" s="35"/>
      <c r="P109" s="35"/>
      <c r="Q109" s="35"/>
      <c r="R109" s="35"/>
    </row>
    <row r="110" spans="2:18" x14ac:dyDescent="0.25">
      <c r="B110" s="21"/>
      <c r="C110" s="111">
        <v>104</v>
      </c>
      <c r="D110" s="94">
        <f t="shared" si="12"/>
        <v>0.27867723932668276</v>
      </c>
      <c r="E110" s="106">
        <f t="shared" si="8"/>
        <v>2.7867723932668278E-3</v>
      </c>
      <c r="F110" s="101">
        <f t="shared" si="11"/>
        <v>0.28146401171994956</v>
      </c>
      <c r="G110" s="41"/>
      <c r="H110" s="42" t="str">
        <f t="shared" si="9"/>
        <v/>
      </c>
      <c r="I110" s="86" t="str">
        <f t="shared" si="10"/>
        <v/>
      </c>
      <c r="J110" s="67"/>
      <c r="L110" s="35"/>
      <c r="M110" s="35"/>
      <c r="N110" s="35"/>
      <c r="O110" s="35"/>
      <c r="P110" s="35"/>
      <c r="Q110" s="35"/>
      <c r="R110" s="35"/>
    </row>
    <row r="111" spans="2:18" x14ac:dyDescent="0.25">
      <c r="B111" s="21"/>
      <c r="C111" s="111">
        <v>105</v>
      </c>
      <c r="D111" s="94">
        <f t="shared" si="12"/>
        <v>0.28146401171994956</v>
      </c>
      <c r="E111" s="106">
        <f t="shared" si="8"/>
        <v>2.8146401171994955E-3</v>
      </c>
      <c r="F111" s="101">
        <f t="shared" si="11"/>
        <v>0.28427865183714907</v>
      </c>
      <c r="G111" s="41"/>
      <c r="H111" s="42" t="str">
        <f t="shared" si="9"/>
        <v/>
      </c>
      <c r="I111" s="86" t="str">
        <f t="shared" si="10"/>
        <v/>
      </c>
      <c r="J111" s="67"/>
      <c r="L111" s="35"/>
      <c r="M111" s="35"/>
      <c r="N111" s="35"/>
      <c r="O111" s="35"/>
      <c r="P111" s="35"/>
      <c r="Q111" s="35"/>
      <c r="R111" s="35"/>
    </row>
    <row r="112" spans="2:18" x14ac:dyDescent="0.25">
      <c r="B112" s="21"/>
      <c r="C112" s="111">
        <v>106</v>
      </c>
      <c r="D112" s="94">
        <f t="shared" si="12"/>
        <v>0.28427865183714907</v>
      </c>
      <c r="E112" s="106">
        <f t="shared" si="8"/>
        <v>2.8427865183714906E-3</v>
      </c>
      <c r="F112" s="101">
        <f t="shared" si="11"/>
        <v>0.28712143835552056</v>
      </c>
      <c r="G112" s="41"/>
      <c r="H112" s="42" t="str">
        <f t="shared" si="9"/>
        <v/>
      </c>
      <c r="I112" s="86" t="str">
        <f t="shared" si="10"/>
        <v/>
      </c>
      <c r="J112" s="67"/>
      <c r="L112" s="35"/>
      <c r="M112" s="35"/>
      <c r="N112" s="35"/>
      <c r="O112" s="35"/>
      <c r="P112" s="35"/>
      <c r="Q112" s="35"/>
      <c r="R112" s="35"/>
    </row>
    <row r="113" spans="2:18" x14ac:dyDescent="0.25">
      <c r="B113" s="21"/>
      <c r="C113" s="111">
        <v>107</v>
      </c>
      <c r="D113" s="94">
        <f t="shared" si="12"/>
        <v>0.28712143835552056</v>
      </c>
      <c r="E113" s="106">
        <f t="shared" si="8"/>
        <v>2.8712143835552058E-3</v>
      </c>
      <c r="F113" s="101">
        <f t="shared" si="11"/>
        <v>0.28999265273907576</v>
      </c>
      <c r="G113" s="41"/>
      <c r="H113" s="42" t="str">
        <f t="shared" si="9"/>
        <v/>
      </c>
      <c r="I113" s="86" t="str">
        <f t="shared" si="10"/>
        <v/>
      </c>
      <c r="J113" s="67"/>
      <c r="L113" s="35"/>
      <c r="M113" s="35"/>
      <c r="N113" s="35"/>
      <c r="O113" s="35"/>
      <c r="P113" s="35"/>
      <c r="Q113" s="35"/>
      <c r="R113" s="35"/>
    </row>
    <row r="114" spans="2:18" x14ac:dyDescent="0.25">
      <c r="B114" s="21"/>
      <c r="C114" s="111">
        <v>108</v>
      </c>
      <c r="D114" s="94">
        <f t="shared" si="12"/>
        <v>0.28999265273907576</v>
      </c>
      <c r="E114" s="106">
        <f t="shared" si="8"/>
        <v>2.8999265273907575E-3</v>
      </c>
      <c r="F114" s="101">
        <f t="shared" si="11"/>
        <v>0.2928925792664665</v>
      </c>
      <c r="G114" s="41"/>
      <c r="H114" s="42" t="str">
        <f t="shared" si="9"/>
        <v/>
      </c>
      <c r="I114" s="86" t="str">
        <f t="shared" si="10"/>
        <v/>
      </c>
      <c r="J114" s="67"/>
      <c r="L114" s="35"/>
      <c r="M114" s="35"/>
      <c r="N114" s="35"/>
      <c r="O114" s="35"/>
      <c r="P114" s="35"/>
      <c r="Q114" s="35"/>
      <c r="R114" s="35"/>
    </row>
    <row r="115" spans="2:18" x14ac:dyDescent="0.25">
      <c r="B115" s="21"/>
      <c r="C115" s="111">
        <v>109</v>
      </c>
      <c r="D115" s="94">
        <f t="shared" si="12"/>
        <v>0.2928925792664665</v>
      </c>
      <c r="E115" s="106">
        <f t="shared" si="8"/>
        <v>2.928925792664665E-3</v>
      </c>
      <c r="F115" s="101">
        <f t="shared" si="11"/>
        <v>0.29582150505913118</v>
      </c>
      <c r="G115" s="41"/>
      <c r="H115" s="42" t="str">
        <f t="shared" si="9"/>
        <v/>
      </c>
      <c r="I115" s="86" t="str">
        <f t="shared" si="10"/>
        <v/>
      </c>
      <c r="J115" s="67"/>
      <c r="L115" s="35"/>
      <c r="M115" s="35"/>
      <c r="N115" s="35"/>
      <c r="O115" s="35"/>
      <c r="P115" s="35"/>
      <c r="Q115" s="35"/>
      <c r="R115" s="35"/>
    </row>
    <row r="116" spans="2:18" x14ac:dyDescent="0.25">
      <c r="B116" s="21"/>
      <c r="C116" s="111">
        <v>110</v>
      </c>
      <c r="D116" s="94">
        <f t="shared" si="12"/>
        <v>0.29582150505913118</v>
      </c>
      <c r="E116" s="106">
        <f t="shared" si="8"/>
        <v>2.9582150505913121E-3</v>
      </c>
      <c r="F116" s="101">
        <f t="shared" si="11"/>
        <v>0.29877972010972248</v>
      </c>
      <c r="G116" s="41"/>
      <c r="H116" s="42" t="str">
        <f t="shared" si="9"/>
        <v/>
      </c>
      <c r="I116" s="86" t="str">
        <f t="shared" si="10"/>
        <v/>
      </c>
      <c r="J116" s="67"/>
      <c r="L116" s="35"/>
      <c r="M116" s="35"/>
      <c r="N116" s="35"/>
      <c r="O116" s="35"/>
      <c r="P116" s="35"/>
      <c r="Q116" s="35"/>
      <c r="R116" s="35"/>
    </row>
    <row r="117" spans="2:18" x14ac:dyDescent="0.25">
      <c r="B117" s="21"/>
      <c r="C117" s="111">
        <v>111</v>
      </c>
      <c r="D117" s="94">
        <f t="shared" si="12"/>
        <v>0.29877972010972248</v>
      </c>
      <c r="E117" s="106">
        <f t="shared" si="8"/>
        <v>2.9877972010972247E-3</v>
      </c>
      <c r="F117" s="101">
        <f t="shared" si="11"/>
        <v>0.30176751731081969</v>
      </c>
      <c r="G117" s="41"/>
      <c r="H117" s="42" t="str">
        <f t="shared" si="9"/>
        <v/>
      </c>
      <c r="I117" s="86" t="str">
        <f t="shared" si="10"/>
        <v/>
      </c>
      <c r="J117" s="67"/>
      <c r="L117" s="35"/>
      <c r="M117" s="35"/>
      <c r="N117" s="35"/>
      <c r="O117" s="35"/>
      <c r="P117" s="35"/>
      <c r="Q117" s="35"/>
      <c r="R117" s="35"/>
    </row>
    <row r="118" spans="2:18" x14ac:dyDescent="0.25">
      <c r="B118" s="21"/>
      <c r="C118" s="111">
        <v>112</v>
      </c>
      <c r="D118" s="94">
        <f t="shared" si="12"/>
        <v>0.30176751731081969</v>
      </c>
      <c r="E118" s="106">
        <f t="shared" si="8"/>
        <v>3.0176751731081971E-3</v>
      </c>
      <c r="F118" s="101">
        <f t="shared" si="11"/>
        <v>0.30478519248392788</v>
      </c>
      <c r="G118" s="41"/>
      <c r="H118" s="42" t="str">
        <f t="shared" si="9"/>
        <v/>
      </c>
      <c r="I118" s="86" t="str">
        <f t="shared" si="10"/>
        <v/>
      </c>
      <c r="J118" s="67"/>
      <c r="L118" s="35"/>
      <c r="M118" s="35"/>
      <c r="N118" s="35"/>
      <c r="O118" s="35"/>
      <c r="P118" s="35"/>
      <c r="Q118" s="35"/>
      <c r="R118" s="35"/>
    </row>
    <row r="119" spans="2:18" x14ac:dyDescent="0.25">
      <c r="B119" s="21"/>
      <c r="C119" s="111">
        <v>113</v>
      </c>
      <c r="D119" s="94">
        <f t="shared" si="12"/>
        <v>0.30478519248392788</v>
      </c>
      <c r="E119" s="106">
        <f t="shared" si="8"/>
        <v>3.0478519248392788E-3</v>
      </c>
      <c r="F119" s="101">
        <f t="shared" si="11"/>
        <v>0.30783304440876713</v>
      </c>
      <c r="G119" s="41"/>
      <c r="H119" s="42" t="str">
        <f t="shared" si="9"/>
        <v/>
      </c>
      <c r="I119" s="86" t="str">
        <f t="shared" si="10"/>
        <v/>
      </c>
      <c r="J119" s="67"/>
      <c r="L119" s="35"/>
      <c r="M119" s="35"/>
      <c r="N119" s="35"/>
      <c r="O119" s="35"/>
      <c r="P119" s="35"/>
      <c r="Q119" s="35"/>
      <c r="R119" s="35"/>
    </row>
    <row r="120" spans="2:18" x14ac:dyDescent="0.25">
      <c r="B120" s="21"/>
      <c r="C120" s="111">
        <v>114</v>
      </c>
      <c r="D120" s="94">
        <f t="shared" si="12"/>
        <v>0.30783304440876713</v>
      </c>
      <c r="E120" s="106">
        <f t="shared" si="8"/>
        <v>3.0783304440876714E-3</v>
      </c>
      <c r="F120" s="101">
        <f t="shared" si="11"/>
        <v>0.3109113748528548</v>
      </c>
      <c r="G120" s="41"/>
      <c r="H120" s="42" t="str">
        <f t="shared" si="9"/>
        <v/>
      </c>
      <c r="I120" s="86" t="str">
        <f t="shared" si="10"/>
        <v/>
      </c>
      <c r="J120" s="67"/>
      <c r="L120" s="35"/>
      <c r="M120" s="35"/>
      <c r="N120" s="35"/>
      <c r="O120" s="35"/>
      <c r="P120" s="35"/>
      <c r="Q120" s="35"/>
      <c r="R120" s="35"/>
    </row>
    <row r="121" spans="2:18" x14ac:dyDescent="0.25">
      <c r="B121" s="21"/>
      <c r="C121" s="111">
        <v>115</v>
      </c>
      <c r="D121" s="94">
        <f t="shared" si="12"/>
        <v>0.3109113748528548</v>
      </c>
      <c r="E121" s="106">
        <f t="shared" si="8"/>
        <v>3.1091137485285483E-3</v>
      </c>
      <c r="F121" s="101">
        <f t="shared" si="11"/>
        <v>0.31402048860138337</v>
      </c>
      <c r="G121" s="41"/>
      <c r="H121" s="42" t="str">
        <f t="shared" si="9"/>
        <v/>
      </c>
      <c r="I121" s="86" t="str">
        <f t="shared" si="10"/>
        <v/>
      </c>
      <c r="J121" s="67"/>
      <c r="L121" s="35"/>
      <c r="M121" s="35"/>
      <c r="N121" s="35"/>
      <c r="O121" s="35"/>
      <c r="P121" s="35"/>
      <c r="Q121" s="35"/>
      <c r="R121" s="35"/>
    </row>
    <row r="122" spans="2:18" x14ac:dyDescent="0.25">
      <c r="B122" s="21"/>
      <c r="C122" s="111">
        <v>116</v>
      </c>
      <c r="D122" s="94">
        <f t="shared" si="12"/>
        <v>0.31402048860138337</v>
      </c>
      <c r="E122" s="106">
        <f t="shared" si="8"/>
        <v>3.1402048860138337E-3</v>
      </c>
      <c r="F122" s="101">
        <f t="shared" si="11"/>
        <v>0.31716069348739723</v>
      </c>
      <c r="G122" s="41"/>
      <c r="H122" s="42" t="str">
        <f t="shared" si="9"/>
        <v/>
      </c>
      <c r="I122" s="86" t="str">
        <f t="shared" si="10"/>
        <v/>
      </c>
      <c r="J122" s="67"/>
      <c r="L122" s="35"/>
      <c r="M122" s="35"/>
      <c r="N122" s="35"/>
      <c r="O122" s="35"/>
      <c r="P122" s="35"/>
      <c r="Q122" s="35"/>
      <c r="R122" s="35"/>
    </row>
    <row r="123" spans="2:18" x14ac:dyDescent="0.25">
      <c r="B123" s="21"/>
      <c r="C123" s="111">
        <v>117</v>
      </c>
      <c r="D123" s="94">
        <f t="shared" si="12"/>
        <v>0.31716069348739723</v>
      </c>
      <c r="E123" s="106">
        <f t="shared" si="8"/>
        <v>3.1716069348739725E-3</v>
      </c>
      <c r="F123" s="101">
        <f t="shared" si="11"/>
        <v>0.32033230042227118</v>
      </c>
      <c r="G123" s="41"/>
      <c r="H123" s="42" t="str">
        <f t="shared" si="9"/>
        <v/>
      </c>
      <c r="I123" s="86" t="str">
        <f t="shared" si="10"/>
        <v/>
      </c>
      <c r="J123" s="67"/>
      <c r="L123" s="35"/>
      <c r="M123" s="35"/>
      <c r="N123" s="35"/>
      <c r="O123" s="35"/>
      <c r="P123" s="35"/>
      <c r="Q123" s="35"/>
      <c r="R123" s="35"/>
    </row>
    <row r="124" spans="2:18" x14ac:dyDescent="0.25">
      <c r="B124" s="21"/>
      <c r="C124" s="111">
        <v>118</v>
      </c>
      <c r="D124" s="94">
        <f t="shared" si="12"/>
        <v>0.32033230042227118</v>
      </c>
      <c r="E124" s="106">
        <f t="shared" si="8"/>
        <v>3.2033230042227117E-3</v>
      </c>
      <c r="F124" s="101">
        <f t="shared" si="11"/>
        <v>0.32353562342649389</v>
      </c>
      <c r="G124" s="41"/>
      <c r="H124" s="42" t="str">
        <f t="shared" si="9"/>
        <v/>
      </c>
      <c r="I124" s="86" t="str">
        <f t="shared" si="10"/>
        <v/>
      </c>
      <c r="J124" s="67"/>
      <c r="L124" s="35"/>
      <c r="M124" s="35"/>
      <c r="N124" s="35"/>
      <c r="O124" s="35"/>
      <c r="P124" s="35"/>
      <c r="Q124" s="35"/>
      <c r="R124" s="35"/>
    </row>
    <row r="125" spans="2:18" x14ac:dyDescent="0.25">
      <c r="B125" s="21"/>
      <c r="C125" s="111">
        <v>119</v>
      </c>
      <c r="D125" s="94">
        <f t="shared" si="12"/>
        <v>0.32353562342649389</v>
      </c>
      <c r="E125" s="106">
        <f t="shared" si="8"/>
        <v>3.235356234264939E-3</v>
      </c>
      <c r="F125" s="101">
        <f t="shared" si="11"/>
        <v>0.32677097966075885</v>
      </c>
      <c r="G125" s="41"/>
      <c r="H125" s="42" t="str">
        <f t="shared" si="9"/>
        <v/>
      </c>
      <c r="I125" s="86" t="str">
        <f t="shared" si="10"/>
        <v/>
      </c>
      <c r="J125" s="67"/>
      <c r="L125" s="35"/>
      <c r="M125" s="35"/>
      <c r="N125" s="35"/>
      <c r="O125" s="35"/>
      <c r="P125" s="35"/>
      <c r="Q125" s="35"/>
      <c r="R125" s="35"/>
    </row>
    <row r="126" spans="2:18" x14ac:dyDescent="0.25">
      <c r="B126" s="21"/>
      <c r="C126" s="111">
        <v>120</v>
      </c>
      <c r="D126" s="94">
        <f t="shared" si="12"/>
        <v>0.32677097966075885</v>
      </c>
      <c r="E126" s="106">
        <f t="shared" si="8"/>
        <v>3.2677097966075886E-3</v>
      </c>
      <c r="F126" s="101">
        <f t="shared" si="11"/>
        <v>0.33003868945736642</v>
      </c>
      <c r="G126" s="41"/>
      <c r="H126" s="42" t="str">
        <f t="shared" si="9"/>
        <v/>
      </c>
      <c r="I126" s="86" t="str">
        <f t="shared" si="10"/>
        <v/>
      </c>
      <c r="J126" s="67"/>
      <c r="L126" s="35"/>
      <c r="M126" s="35"/>
      <c r="N126" s="35"/>
      <c r="O126" s="35"/>
      <c r="P126" s="35"/>
      <c r="Q126" s="35"/>
      <c r="R126" s="35"/>
    </row>
    <row r="127" spans="2:18" x14ac:dyDescent="0.25">
      <c r="B127" s="21"/>
      <c r="C127" s="111">
        <v>121</v>
      </c>
      <c r="D127" s="94">
        <f t="shared" si="12"/>
        <v>0.33003868945736642</v>
      </c>
      <c r="E127" s="106">
        <f t="shared" si="8"/>
        <v>3.300386894573664E-3</v>
      </c>
      <c r="F127" s="101">
        <f t="shared" si="11"/>
        <v>0.3333390763519401</v>
      </c>
      <c r="G127" s="41"/>
      <c r="H127" s="42" t="str">
        <f t="shared" si="9"/>
        <v/>
      </c>
      <c r="I127" s="86" t="str">
        <f t="shared" si="10"/>
        <v/>
      </c>
      <c r="J127" s="67"/>
      <c r="L127" s="35"/>
      <c r="M127" s="35"/>
      <c r="N127" s="35"/>
      <c r="O127" s="35"/>
      <c r="P127" s="35"/>
      <c r="Q127" s="35"/>
      <c r="R127" s="35"/>
    </row>
    <row r="128" spans="2:18" x14ac:dyDescent="0.25">
      <c r="B128" s="21"/>
      <c r="C128" s="111">
        <v>122</v>
      </c>
      <c r="D128" s="94">
        <f t="shared" si="12"/>
        <v>0.3333390763519401</v>
      </c>
      <c r="E128" s="106">
        <f t="shared" si="8"/>
        <v>3.3333907635194012E-3</v>
      </c>
      <c r="F128" s="101">
        <f t="shared" si="11"/>
        <v>0.33667246711545951</v>
      </c>
      <c r="G128" s="41"/>
      <c r="H128" s="42" t="str">
        <f t="shared" si="9"/>
        <v/>
      </c>
      <c r="I128" s="86" t="str">
        <f t="shared" si="10"/>
        <v/>
      </c>
      <c r="J128" s="67"/>
      <c r="L128" s="35"/>
      <c r="M128" s="35"/>
      <c r="N128" s="35"/>
      <c r="O128" s="35"/>
      <c r="P128" s="35"/>
      <c r="Q128" s="35"/>
      <c r="R128" s="35"/>
    </row>
    <row r="129" spans="2:18" x14ac:dyDescent="0.25">
      <c r="B129" s="21"/>
      <c r="C129" s="111">
        <v>123</v>
      </c>
      <c r="D129" s="94">
        <f t="shared" si="12"/>
        <v>0.33667246711545951</v>
      </c>
      <c r="E129" s="106">
        <f t="shared" si="8"/>
        <v>3.3667246711545952E-3</v>
      </c>
      <c r="F129" s="101">
        <f t="shared" si="11"/>
        <v>0.34003919178661413</v>
      </c>
      <c r="G129" s="41"/>
      <c r="H129" s="42" t="str">
        <f t="shared" si="9"/>
        <v/>
      </c>
      <c r="I129" s="86" t="str">
        <f t="shared" si="10"/>
        <v/>
      </c>
      <c r="J129" s="67"/>
      <c r="L129" s="35"/>
      <c r="M129" s="35"/>
      <c r="N129" s="35"/>
      <c r="O129" s="35"/>
      <c r="P129" s="35"/>
      <c r="Q129" s="35"/>
      <c r="R129" s="35"/>
    </row>
    <row r="130" spans="2:18" x14ac:dyDescent="0.25">
      <c r="B130" s="21"/>
      <c r="C130" s="111">
        <v>124</v>
      </c>
      <c r="D130" s="94">
        <f t="shared" si="12"/>
        <v>0.34003919178661413</v>
      </c>
      <c r="E130" s="106">
        <f t="shared" si="8"/>
        <v>3.4003919178661412E-3</v>
      </c>
      <c r="F130" s="101">
        <f t="shared" si="11"/>
        <v>0.34343958370448024</v>
      </c>
      <c r="G130" s="41"/>
      <c r="H130" s="42" t="str">
        <f t="shared" si="9"/>
        <v/>
      </c>
      <c r="I130" s="86" t="str">
        <f t="shared" si="10"/>
        <v/>
      </c>
      <c r="J130" s="67"/>
      <c r="L130" s="35"/>
      <c r="M130" s="35"/>
      <c r="N130" s="35"/>
      <c r="O130" s="35"/>
      <c r="P130" s="35"/>
      <c r="Q130" s="35"/>
      <c r="R130" s="35"/>
    </row>
    <row r="131" spans="2:18" x14ac:dyDescent="0.25">
      <c r="B131" s="21"/>
      <c r="C131" s="111">
        <v>125</v>
      </c>
      <c r="D131" s="94">
        <f t="shared" si="12"/>
        <v>0.34343958370448024</v>
      </c>
      <c r="E131" s="106">
        <f t="shared" si="8"/>
        <v>3.4343958370448026E-3</v>
      </c>
      <c r="F131" s="101">
        <f t="shared" si="11"/>
        <v>0.34687397954152505</v>
      </c>
      <c r="G131" s="41"/>
      <c r="H131" s="42" t="str">
        <f t="shared" si="9"/>
        <v/>
      </c>
      <c r="I131" s="86" t="str">
        <f t="shared" si="10"/>
        <v/>
      </c>
      <c r="J131" s="67"/>
      <c r="L131" s="35"/>
      <c r="M131" s="35"/>
      <c r="N131" s="35"/>
      <c r="O131" s="35"/>
      <c r="P131" s="35"/>
      <c r="Q131" s="35"/>
      <c r="R131" s="35"/>
    </row>
    <row r="132" spans="2:18" x14ac:dyDescent="0.25">
      <c r="B132" s="21"/>
      <c r="C132" s="111">
        <v>126</v>
      </c>
      <c r="D132" s="94">
        <f t="shared" si="12"/>
        <v>0.34687397954152505</v>
      </c>
      <c r="E132" s="106">
        <f t="shared" si="8"/>
        <v>3.4687397954152504E-3</v>
      </c>
      <c r="F132" s="101">
        <f t="shared" si="11"/>
        <v>0.35034271933694028</v>
      </c>
      <c r="G132" s="41"/>
      <c r="H132" s="42" t="str">
        <f t="shared" si="9"/>
        <v/>
      </c>
      <c r="I132" s="86" t="str">
        <f t="shared" si="10"/>
        <v/>
      </c>
      <c r="J132" s="67"/>
      <c r="L132" s="35"/>
      <c r="M132" s="35"/>
      <c r="N132" s="35"/>
      <c r="O132" s="35"/>
      <c r="P132" s="35"/>
      <c r="Q132" s="35"/>
      <c r="R132" s="35"/>
    </row>
    <row r="133" spans="2:18" x14ac:dyDescent="0.25">
      <c r="B133" s="21"/>
      <c r="C133" s="111">
        <v>127</v>
      </c>
      <c r="D133" s="94">
        <f t="shared" si="12"/>
        <v>0.35034271933694028</v>
      </c>
      <c r="E133" s="106">
        <f t="shared" si="8"/>
        <v>3.5034271933694029E-3</v>
      </c>
      <c r="F133" s="101">
        <f t="shared" si="11"/>
        <v>0.35384614653030966</v>
      </c>
      <c r="G133" s="41"/>
      <c r="H133" s="42" t="str">
        <f t="shared" si="9"/>
        <v/>
      </c>
      <c r="I133" s="86" t="str">
        <f t="shared" si="10"/>
        <v/>
      </c>
      <c r="J133" s="67"/>
      <c r="L133" s="35"/>
      <c r="M133" s="35"/>
      <c r="N133" s="35"/>
      <c r="O133" s="35"/>
      <c r="P133" s="35"/>
      <c r="Q133" s="35"/>
      <c r="R133" s="35"/>
    </row>
    <row r="134" spans="2:18" x14ac:dyDescent="0.25">
      <c r="B134" s="21"/>
      <c r="C134" s="111">
        <v>128</v>
      </c>
      <c r="D134" s="94">
        <f t="shared" si="12"/>
        <v>0.35384614653030966</v>
      </c>
      <c r="E134" s="106">
        <f t="shared" si="8"/>
        <v>3.5384614653030965E-3</v>
      </c>
      <c r="F134" s="101">
        <f t="shared" si="11"/>
        <v>0.35738460799561278</v>
      </c>
      <c r="G134" s="41"/>
      <c r="H134" s="42" t="str">
        <f t="shared" si="9"/>
        <v/>
      </c>
      <c r="I134" s="86" t="str">
        <f t="shared" si="10"/>
        <v/>
      </c>
      <c r="J134" s="67"/>
      <c r="L134" s="35"/>
      <c r="M134" s="35"/>
      <c r="N134" s="35"/>
      <c r="O134" s="35"/>
      <c r="P134" s="35"/>
      <c r="Q134" s="35"/>
      <c r="R134" s="35"/>
    </row>
    <row r="135" spans="2:18" x14ac:dyDescent="0.25">
      <c r="B135" s="21"/>
      <c r="C135" s="111">
        <v>129</v>
      </c>
      <c r="D135" s="94">
        <f t="shared" si="12"/>
        <v>0.35738460799561278</v>
      </c>
      <c r="E135" s="106">
        <f t="shared" si="8"/>
        <v>3.573846079956128E-3</v>
      </c>
      <c r="F135" s="101">
        <f t="shared" si="11"/>
        <v>0.36095845407556892</v>
      </c>
      <c r="G135" s="41"/>
      <c r="H135" s="42" t="str">
        <f t="shared" si="9"/>
        <v/>
      </c>
      <c r="I135" s="86" t="str">
        <f t="shared" si="10"/>
        <v/>
      </c>
      <c r="J135" s="67"/>
      <c r="L135" s="35"/>
      <c r="M135" s="35"/>
      <c r="N135" s="35"/>
      <c r="O135" s="35"/>
      <c r="P135" s="35"/>
      <c r="Q135" s="35"/>
      <c r="R135" s="35"/>
    </row>
    <row r="136" spans="2:18" x14ac:dyDescent="0.25">
      <c r="B136" s="21"/>
      <c r="C136" s="111">
        <v>130</v>
      </c>
      <c r="D136" s="94">
        <f t="shared" si="12"/>
        <v>0.36095845407556892</v>
      </c>
      <c r="E136" s="106">
        <f t="shared" si="8"/>
        <v>3.6095845407556892E-3</v>
      </c>
      <c r="F136" s="101">
        <f t="shared" si="11"/>
        <v>0.36456803861632459</v>
      </c>
      <c r="G136" s="41"/>
      <c r="H136" s="42" t="str">
        <f t="shared" si="9"/>
        <v/>
      </c>
      <c r="I136" s="86" t="str">
        <f t="shared" si="10"/>
        <v/>
      </c>
      <c r="J136" s="67"/>
      <c r="L136" s="35"/>
      <c r="M136" s="35"/>
      <c r="N136" s="35"/>
      <c r="O136" s="35"/>
      <c r="P136" s="35"/>
      <c r="Q136" s="35"/>
      <c r="R136" s="35"/>
    </row>
    <row r="137" spans="2:18" x14ac:dyDescent="0.25">
      <c r="B137" s="21"/>
      <c r="C137" s="111">
        <v>131</v>
      </c>
      <c r="D137" s="94">
        <f t="shared" si="12"/>
        <v>0.36456803861632459</v>
      </c>
      <c r="E137" s="106">
        <f t="shared" ref="E137:E200" si="13">IFERROR(D137*C$3,"")</f>
        <v>3.645680386163246E-3</v>
      </c>
      <c r="F137" s="101">
        <f t="shared" si="11"/>
        <v>0.36821371900248784</v>
      </c>
      <c r="G137" s="41"/>
      <c r="H137" s="42" t="str">
        <f t="shared" ref="H137:H200" si="14">IFERROR(IF(G137="","",G137-G136),"")</f>
        <v/>
      </c>
      <c r="I137" s="86" t="str">
        <f t="shared" ref="I137:I200" si="15">IFERROR(IF(G137="","",((G137-F137)/F137)),"")</f>
        <v/>
      </c>
      <c r="J137" s="67"/>
      <c r="L137" s="35"/>
      <c r="M137" s="35"/>
      <c r="N137" s="35"/>
      <c r="O137" s="35"/>
      <c r="P137" s="35"/>
      <c r="Q137" s="35"/>
      <c r="R137" s="35"/>
    </row>
    <row r="138" spans="2:18" x14ac:dyDescent="0.25">
      <c r="B138" s="21"/>
      <c r="C138" s="111">
        <v>132</v>
      </c>
      <c r="D138" s="94">
        <f t="shared" si="12"/>
        <v>0.36821371900248784</v>
      </c>
      <c r="E138" s="106">
        <f t="shared" si="13"/>
        <v>3.6821371900248785E-3</v>
      </c>
      <c r="F138" s="101">
        <f t="shared" ref="F138:F201" si="16">IFERROR(D138+E138,"")</f>
        <v>0.3718958561925127</v>
      </c>
      <c r="G138" s="41"/>
      <c r="H138" s="42" t="str">
        <f t="shared" si="14"/>
        <v/>
      </c>
      <c r="I138" s="86" t="str">
        <f t="shared" si="15"/>
        <v/>
      </c>
      <c r="J138" s="67"/>
      <c r="L138" s="35"/>
      <c r="M138" s="35"/>
      <c r="N138" s="35"/>
      <c r="O138" s="35"/>
      <c r="P138" s="35"/>
      <c r="Q138" s="35"/>
      <c r="R138" s="35"/>
    </row>
    <row r="139" spans="2:18" x14ac:dyDescent="0.25">
      <c r="B139" s="21"/>
      <c r="C139" s="111">
        <v>133</v>
      </c>
      <c r="D139" s="94">
        <f t="shared" si="12"/>
        <v>0.3718958561925127</v>
      </c>
      <c r="E139" s="106">
        <f t="shared" si="13"/>
        <v>3.7189585619251272E-3</v>
      </c>
      <c r="F139" s="101">
        <f t="shared" si="16"/>
        <v>0.37561481475443781</v>
      </c>
      <c r="G139" s="41"/>
      <c r="H139" s="42" t="str">
        <f t="shared" si="14"/>
        <v/>
      </c>
      <c r="I139" s="86" t="str">
        <f t="shared" si="15"/>
        <v/>
      </c>
      <c r="J139" s="67"/>
      <c r="L139" s="35"/>
      <c r="M139" s="35"/>
      <c r="N139" s="35"/>
      <c r="O139" s="35"/>
      <c r="P139" s="35"/>
      <c r="Q139" s="35"/>
      <c r="R139" s="35"/>
    </row>
    <row r="140" spans="2:18" x14ac:dyDescent="0.25">
      <c r="B140" s="21"/>
      <c r="C140" s="111">
        <v>134</v>
      </c>
      <c r="D140" s="94">
        <f t="shared" si="12"/>
        <v>0.37561481475443781</v>
      </c>
      <c r="E140" s="106">
        <f t="shared" si="13"/>
        <v>3.7561481475443781E-3</v>
      </c>
      <c r="F140" s="101">
        <f t="shared" si="16"/>
        <v>0.37937096290198219</v>
      </c>
      <c r="G140" s="41"/>
      <c r="H140" s="42" t="str">
        <f t="shared" si="14"/>
        <v/>
      </c>
      <c r="I140" s="86" t="str">
        <f t="shared" si="15"/>
        <v/>
      </c>
      <c r="J140" s="67"/>
      <c r="L140" s="35"/>
      <c r="M140" s="35"/>
      <c r="N140" s="35"/>
      <c r="O140" s="35"/>
      <c r="P140" s="35"/>
      <c r="Q140" s="35"/>
      <c r="R140" s="35"/>
    </row>
    <row r="141" spans="2:18" x14ac:dyDescent="0.25">
      <c r="B141" s="21"/>
      <c r="C141" s="111">
        <v>135</v>
      </c>
      <c r="D141" s="94">
        <f t="shared" si="12"/>
        <v>0.37937096290198219</v>
      </c>
      <c r="E141" s="106">
        <f t="shared" si="13"/>
        <v>3.7937096290198221E-3</v>
      </c>
      <c r="F141" s="101">
        <f t="shared" si="16"/>
        <v>0.383164672531002</v>
      </c>
      <c r="G141" s="41"/>
      <c r="H141" s="42" t="str">
        <f t="shared" si="14"/>
        <v/>
      </c>
      <c r="I141" s="86" t="str">
        <f t="shared" si="15"/>
        <v/>
      </c>
      <c r="J141" s="67"/>
      <c r="L141" s="35"/>
      <c r="M141" s="35"/>
      <c r="N141" s="35"/>
      <c r="O141" s="35"/>
      <c r="P141" s="35"/>
      <c r="Q141" s="35"/>
      <c r="R141" s="35"/>
    </row>
    <row r="142" spans="2:18" x14ac:dyDescent="0.25">
      <c r="B142" s="21"/>
      <c r="C142" s="111">
        <v>136</v>
      </c>
      <c r="D142" s="94">
        <f t="shared" si="12"/>
        <v>0.383164672531002</v>
      </c>
      <c r="E142" s="106">
        <f t="shared" si="13"/>
        <v>3.8316467253100201E-3</v>
      </c>
      <c r="F142" s="101">
        <f t="shared" si="16"/>
        <v>0.386996319256312</v>
      </c>
      <c r="G142" s="41"/>
      <c r="H142" s="42" t="str">
        <f t="shared" si="14"/>
        <v/>
      </c>
      <c r="I142" s="86" t="str">
        <f t="shared" si="15"/>
        <v/>
      </c>
      <c r="J142" s="67"/>
      <c r="L142" s="35"/>
      <c r="M142" s="35"/>
      <c r="N142" s="35"/>
      <c r="O142" s="35"/>
      <c r="P142" s="35"/>
      <c r="Q142" s="35"/>
      <c r="R142" s="35"/>
    </row>
    <row r="143" spans="2:18" x14ac:dyDescent="0.25">
      <c r="B143" s="21"/>
      <c r="C143" s="111">
        <v>137</v>
      </c>
      <c r="D143" s="94">
        <f t="shared" si="12"/>
        <v>0.386996319256312</v>
      </c>
      <c r="E143" s="106">
        <f t="shared" si="13"/>
        <v>3.8699631925631201E-3</v>
      </c>
      <c r="F143" s="101">
        <f t="shared" si="16"/>
        <v>0.39086628244887511</v>
      </c>
      <c r="G143" s="41"/>
      <c r="H143" s="42" t="str">
        <f t="shared" si="14"/>
        <v/>
      </c>
      <c r="I143" s="86" t="str">
        <f t="shared" si="15"/>
        <v/>
      </c>
      <c r="J143" s="67"/>
      <c r="L143" s="35"/>
      <c r="M143" s="35"/>
      <c r="N143" s="35"/>
      <c r="O143" s="35"/>
      <c r="P143" s="35"/>
      <c r="Q143" s="35"/>
      <c r="R143" s="35"/>
    </row>
    <row r="144" spans="2:18" x14ac:dyDescent="0.25">
      <c r="B144" s="21"/>
      <c r="C144" s="111">
        <v>138</v>
      </c>
      <c r="D144" s="94">
        <f t="shared" si="12"/>
        <v>0.39086628244887511</v>
      </c>
      <c r="E144" s="106">
        <f t="shared" si="13"/>
        <v>3.908662824488751E-3</v>
      </c>
      <c r="F144" s="101">
        <f t="shared" si="16"/>
        <v>0.39477494527336388</v>
      </c>
      <c r="G144" s="41"/>
      <c r="H144" s="42" t="str">
        <f t="shared" si="14"/>
        <v/>
      </c>
      <c r="I144" s="86" t="str">
        <f t="shared" si="15"/>
        <v/>
      </c>
      <c r="J144" s="67"/>
      <c r="L144" s="35"/>
      <c r="M144" s="35"/>
      <c r="N144" s="35"/>
      <c r="O144" s="35"/>
      <c r="P144" s="35"/>
      <c r="Q144" s="35"/>
      <c r="R144" s="35"/>
    </row>
    <row r="145" spans="2:18" x14ac:dyDescent="0.25">
      <c r="B145" s="21"/>
      <c r="C145" s="111">
        <v>139</v>
      </c>
      <c r="D145" s="94">
        <f t="shared" si="12"/>
        <v>0.39477494527336388</v>
      </c>
      <c r="E145" s="106">
        <f t="shared" si="13"/>
        <v>3.9477494527336392E-3</v>
      </c>
      <c r="F145" s="101">
        <f t="shared" si="16"/>
        <v>0.3987226947260975</v>
      </c>
      <c r="G145" s="41"/>
      <c r="H145" s="42" t="str">
        <f t="shared" si="14"/>
        <v/>
      </c>
      <c r="I145" s="86" t="str">
        <f t="shared" si="15"/>
        <v/>
      </c>
      <c r="J145" s="67"/>
      <c r="L145" s="35"/>
      <c r="M145" s="35"/>
      <c r="N145" s="35"/>
      <c r="O145" s="35"/>
      <c r="P145" s="35"/>
      <c r="Q145" s="35"/>
      <c r="R145" s="35"/>
    </row>
    <row r="146" spans="2:18" x14ac:dyDescent="0.25">
      <c r="B146" s="21"/>
      <c r="C146" s="111">
        <v>140</v>
      </c>
      <c r="D146" s="94">
        <f t="shared" si="12"/>
        <v>0.3987226947260975</v>
      </c>
      <c r="E146" s="106">
        <f t="shared" si="13"/>
        <v>3.9872269472609754E-3</v>
      </c>
      <c r="F146" s="101">
        <f t="shared" si="16"/>
        <v>0.40270992167335851</v>
      </c>
      <c r="G146" s="41"/>
      <c r="H146" s="42" t="str">
        <f t="shared" si="14"/>
        <v/>
      </c>
      <c r="I146" s="86" t="str">
        <f t="shared" si="15"/>
        <v/>
      </c>
      <c r="J146" s="67"/>
      <c r="L146" s="35"/>
      <c r="M146" s="35"/>
      <c r="N146" s="35"/>
      <c r="O146" s="35"/>
      <c r="P146" s="35"/>
      <c r="Q146" s="35"/>
      <c r="R146" s="35"/>
    </row>
    <row r="147" spans="2:18" x14ac:dyDescent="0.25">
      <c r="B147" s="21"/>
      <c r="C147" s="111">
        <v>141</v>
      </c>
      <c r="D147" s="94">
        <f t="shared" si="12"/>
        <v>0.40270992167335851</v>
      </c>
      <c r="E147" s="106">
        <f t="shared" si="13"/>
        <v>4.0270992167335852E-3</v>
      </c>
      <c r="F147" s="101">
        <f t="shared" si="16"/>
        <v>0.40673702089009212</v>
      </c>
      <c r="G147" s="41"/>
      <c r="H147" s="42" t="str">
        <f t="shared" si="14"/>
        <v/>
      </c>
      <c r="I147" s="86" t="str">
        <f t="shared" si="15"/>
        <v/>
      </c>
      <c r="J147" s="67"/>
      <c r="L147" s="35"/>
      <c r="M147" s="35"/>
      <c r="N147" s="35"/>
      <c r="O147" s="35"/>
      <c r="P147" s="35"/>
      <c r="Q147" s="35"/>
      <c r="R147" s="35"/>
    </row>
    <row r="148" spans="2:18" x14ac:dyDescent="0.25">
      <c r="B148" s="21"/>
      <c r="C148" s="111">
        <v>142</v>
      </c>
      <c r="D148" s="94">
        <f t="shared" si="12"/>
        <v>0.40673702089009212</v>
      </c>
      <c r="E148" s="106">
        <f t="shared" si="13"/>
        <v>4.0673702089009216E-3</v>
      </c>
      <c r="F148" s="101">
        <f t="shared" si="16"/>
        <v>0.41080439109899303</v>
      </c>
      <c r="G148" s="41"/>
      <c r="H148" s="42" t="str">
        <f t="shared" si="14"/>
        <v/>
      </c>
      <c r="I148" s="86" t="str">
        <f t="shared" si="15"/>
        <v/>
      </c>
      <c r="J148" s="67"/>
      <c r="L148" s="35"/>
      <c r="M148" s="35"/>
      <c r="N148" s="35"/>
      <c r="O148" s="35"/>
      <c r="P148" s="35"/>
      <c r="Q148" s="35"/>
      <c r="R148" s="35"/>
    </row>
    <row r="149" spans="2:18" x14ac:dyDescent="0.25">
      <c r="B149" s="21"/>
      <c r="C149" s="111">
        <v>143</v>
      </c>
      <c r="D149" s="94">
        <f t="shared" si="12"/>
        <v>0.41080439109899303</v>
      </c>
      <c r="E149" s="106">
        <f t="shared" si="13"/>
        <v>4.1080439109899307E-3</v>
      </c>
      <c r="F149" s="101">
        <f t="shared" si="16"/>
        <v>0.41491243500998298</v>
      </c>
      <c r="G149" s="41"/>
      <c r="H149" s="42" t="str">
        <f t="shared" si="14"/>
        <v/>
      </c>
      <c r="I149" s="86" t="str">
        <f t="shared" si="15"/>
        <v/>
      </c>
      <c r="J149" s="67"/>
      <c r="L149" s="35"/>
      <c r="M149" s="35"/>
      <c r="N149" s="35"/>
      <c r="O149" s="35"/>
      <c r="P149" s="35"/>
      <c r="Q149" s="35"/>
      <c r="R149" s="35"/>
    </row>
    <row r="150" spans="2:18" x14ac:dyDescent="0.25">
      <c r="B150" s="21"/>
      <c r="C150" s="111">
        <v>144</v>
      </c>
      <c r="D150" s="94">
        <f t="shared" si="12"/>
        <v>0.41491243500998298</v>
      </c>
      <c r="E150" s="106">
        <f t="shared" si="13"/>
        <v>4.1491243500998299E-3</v>
      </c>
      <c r="F150" s="101">
        <f t="shared" si="16"/>
        <v>0.41906155936008282</v>
      </c>
      <c r="G150" s="41"/>
      <c r="H150" s="42" t="str">
        <f t="shared" si="14"/>
        <v/>
      </c>
      <c r="I150" s="86" t="str">
        <f t="shared" si="15"/>
        <v/>
      </c>
      <c r="J150" s="67"/>
      <c r="L150" s="35"/>
      <c r="M150" s="35"/>
      <c r="N150" s="35"/>
      <c r="O150" s="35"/>
      <c r="P150" s="35"/>
      <c r="Q150" s="35"/>
      <c r="R150" s="35"/>
    </row>
    <row r="151" spans="2:18" x14ac:dyDescent="0.25">
      <c r="B151" s="21"/>
      <c r="C151" s="111">
        <v>145</v>
      </c>
      <c r="D151" s="94">
        <f t="shared" si="12"/>
        <v>0.41906155936008282</v>
      </c>
      <c r="E151" s="106">
        <f t="shared" si="13"/>
        <v>4.1906155936008282E-3</v>
      </c>
      <c r="F151" s="101">
        <f t="shared" si="16"/>
        <v>0.42325217495368367</v>
      </c>
      <c r="G151" s="41"/>
      <c r="H151" s="42" t="str">
        <f t="shared" si="14"/>
        <v/>
      </c>
      <c r="I151" s="86" t="str">
        <f t="shared" si="15"/>
        <v/>
      </c>
      <c r="J151" s="67"/>
      <c r="L151" s="35"/>
      <c r="M151" s="35"/>
      <c r="N151" s="35"/>
      <c r="O151" s="35"/>
      <c r="P151" s="35"/>
      <c r="Q151" s="35"/>
      <c r="R151" s="35"/>
    </row>
    <row r="152" spans="2:18" x14ac:dyDescent="0.25">
      <c r="B152" s="21"/>
      <c r="C152" s="111">
        <v>146</v>
      </c>
      <c r="D152" s="94">
        <f t="shared" si="12"/>
        <v>0.42325217495368367</v>
      </c>
      <c r="E152" s="106">
        <f t="shared" si="13"/>
        <v>4.2325217495368366E-3</v>
      </c>
      <c r="F152" s="101">
        <f t="shared" si="16"/>
        <v>0.42748469670322048</v>
      </c>
      <c r="G152" s="41"/>
      <c r="H152" s="42" t="str">
        <f t="shared" si="14"/>
        <v/>
      </c>
      <c r="I152" s="86" t="str">
        <f t="shared" si="15"/>
        <v/>
      </c>
      <c r="J152" s="67"/>
      <c r="L152" s="35"/>
      <c r="M152" s="35"/>
      <c r="N152" s="35"/>
      <c r="O152" s="35"/>
      <c r="P152" s="35"/>
      <c r="Q152" s="35"/>
      <c r="R152" s="35"/>
    </row>
    <row r="153" spans="2:18" x14ac:dyDescent="0.25">
      <c r="B153" s="21"/>
      <c r="C153" s="111">
        <v>147</v>
      </c>
      <c r="D153" s="94">
        <f t="shared" si="12"/>
        <v>0.42748469670322048</v>
      </c>
      <c r="E153" s="106">
        <f t="shared" si="13"/>
        <v>4.2748469670322049E-3</v>
      </c>
      <c r="F153" s="101">
        <f t="shared" si="16"/>
        <v>0.43175954367025271</v>
      </c>
      <c r="G153" s="41"/>
      <c r="H153" s="42" t="str">
        <f t="shared" si="14"/>
        <v/>
      </c>
      <c r="I153" s="86" t="str">
        <f t="shared" si="15"/>
        <v/>
      </c>
      <c r="J153" s="67"/>
      <c r="L153" s="35"/>
      <c r="M153" s="35"/>
      <c r="N153" s="35"/>
      <c r="O153" s="35"/>
      <c r="P153" s="35"/>
      <c r="Q153" s="35"/>
      <c r="R153" s="35"/>
    </row>
    <row r="154" spans="2:18" x14ac:dyDescent="0.25">
      <c r="B154" s="21"/>
      <c r="C154" s="111">
        <v>148</v>
      </c>
      <c r="D154" s="94">
        <f t="shared" si="12"/>
        <v>0.43175954367025271</v>
      </c>
      <c r="E154" s="106">
        <f t="shared" si="13"/>
        <v>4.317595436702527E-3</v>
      </c>
      <c r="F154" s="101">
        <f t="shared" si="16"/>
        <v>0.43607713910695522</v>
      </c>
      <c r="G154" s="41"/>
      <c r="H154" s="42" t="str">
        <f t="shared" si="14"/>
        <v/>
      </c>
      <c r="I154" s="86" t="str">
        <f t="shared" si="15"/>
        <v/>
      </c>
      <c r="J154" s="67"/>
      <c r="L154" s="35"/>
      <c r="M154" s="35"/>
      <c r="N154" s="35"/>
      <c r="O154" s="35"/>
      <c r="P154" s="35"/>
      <c r="Q154" s="35"/>
      <c r="R154" s="35"/>
    </row>
    <row r="155" spans="2:18" x14ac:dyDescent="0.25">
      <c r="B155" s="21"/>
      <c r="C155" s="111">
        <v>149</v>
      </c>
      <c r="D155" s="94">
        <f t="shared" si="12"/>
        <v>0.43607713910695522</v>
      </c>
      <c r="E155" s="106">
        <f t="shared" si="13"/>
        <v>4.360771391069552E-3</v>
      </c>
      <c r="F155" s="101">
        <f t="shared" si="16"/>
        <v>0.44043791049802478</v>
      </c>
      <c r="G155" s="41"/>
      <c r="H155" s="42" t="str">
        <f t="shared" si="14"/>
        <v/>
      </c>
      <c r="I155" s="86" t="str">
        <f t="shared" si="15"/>
        <v/>
      </c>
      <c r="J155" s="67"/>
      <c r="L155" s="35"/>
      <c r="M155" s="35"/>
      <c r="N155" s="35"/>
      <c r="O155" s="35"/>
      <c r="P155" s="35"/>
      <c r="Q155" s="35"/>
      <c r="R155" s="35"/>
    </row>
    <row r="156" spans="2:18" x14ac:dyDescent="0.25">
      <c r="B156" s="21"/>
      <c r="C156" s="111">
        <v>150</v>
      </c>
      <c r="D156" s="94">
        <f t="shared" si="12"/>
        <v>0.44043791049802478</v>
      </c>
      <c r="E156" s="106">
        <f t="shared" si="13"/>
        <v>4.4043791049802475E-3</v>
      </c>
      <c r="F156" s="101">
        <f t="shared" si="16"/>
        <v>0.44484228960300504</v>
      </c>
      <c r="G156" s="41"/>
      <c r="H156" s="42" t="str">
        <f t="shared" si="14"/>
        <v/>
      </c>
      <c r="I156" s="86" t="str">
        <f t="shared" si="15"/>
        <v/>
      </c>
      <c r="J156" s="67"/>
      <c r="L156" s="35"/>
      <c r="M156" s="35"/>
      <c r="N156" s="35"/>
      <c r="O156" s="35"/>
      <c r="P156" s="35"/>
      <c r="Q156" s="35"/>
      <c r="R156" s="35"/>
    </row>
    <row r="157" spans="2:18" x14ac:dyDescent="0.25">
      <c r="B157" s="21"/>
      <c r="C157" s="111">
        <v>151</v>
      </c>
      <c r="D157" s="94">
        <f t="shared" si="12"/>
        <v>0.44484228960300504</v>
      </c>
      <c r="E157" s="106">
        <f t="shared" si="13"/>
        <v>4.4484228960300501E-3</v>
      </c>
      <c r="F157" s="101">
        <f t="shared" si="16"/>
        <v>0.44929071249903507</v>
      </c>
      <c r="G157" s="41"/>
      <c r="H157" s="42" t="str">
        <f t="shared" si="14"/>
        <v/>
      </c>
      <c r="I157" s="86" t="str">
        <f t="shared" si="15"/>
        <v/>
      </c>
      <c r="J157" s="67"/>
      <c r="L157" s="35"/>
      <c r="M157" s="35"/>
      <c r="N157" s="35"/>
      <c r="O157" s="35"/>
      <c r="P157" s="35"/>
      <c r="Q157" s="35"/>
      <c r="R157" s="35"/>
    </row>
    <row r="158" spans="2:18" x14ac:dyDescent="0.25">
      <c r="B158" s="21"/>
      <c r="C158" s="111">
        <v>152</v>
      </c>
      <c r="D158" s="94">
        <f t="shared" si="12"/>
        <v>0.44929071249903507</v>
      </c>
      <c r="E158" s="106">
        <f t="shared" si="13"/>
        <v>4.4929071249903505E-3</v>
      </c>
      <c r="F158" s="101">
        <f t="shared" si="16"/>
        <v>0.45378361962402541</v>
      </c>
      <c r="G158" s="41"/>
      <c r="H158" s="42" t="str">
        <f t="shared" si="14"/>
        <v/>
      </c>
      <c r="I158" s="86" t="str">
        <f t="shared" si="15"/>
        <v/>
      </c>
      <c r="J158" s="67"/>
      <c r="L158" s="35"/>
      <c r="M158" s="35"/>
      <c r="N158" s="35"/>
      <c r="O158" s="35"/>
      <c r="P158" s="35"/>
      <c r="Q158" s="35"/>
      <c r="R158" s="35"/>
    </row>
    <row r="159" spans="2:18" x14ac:dyDescent="0.25">
      <c r="B159" s="21"/>
      <c r="C159" s="111">
        <v>153</v>
      </c>
      <c r="D159" s="94">
        <f t="shared" si="12"/>
        <v>0.45378361962402541</v>
      </c>
      <c r="E159" s="106">
        <f t="shared" si="13"/>
        <v>4.537836196240254E-3</v>
      </c>
      <c r="F159" s="101">
        <f t="shared" si="16"/>
        <v>0.45832145582026568</v>
      </c>
      <c r="G159" s="41"/>
      <c r="H159" s="42" t="str">
        <f t="shared" si="14"/>
        <v/>
      </c>
      <c r="I159" s="86" t="str">
        <f t="shared" si="15"/>
        <v/>
      </c>
      <c r="J159" s="67"/>
      <c r="L159" s="35"/>
      <c r="M159" s="35"/>
      <c r="N159" s="35"/>
      <c r="O159" s="35"/>
      <c r="P159" s="35"/>
      <c r="Q159" s="35"/>
      <c r="R159" s="35"/>
    </row>
    <row r="160" spans="2:18" x14ac:dyDescent="0.25">
      <c r="B160" s="21"/>
      <c r="C160" s="111">
        <v>154</v>
      </c>
      <c r="D160" s="94">
        <f t="shared" si="12"/>
        <v>0.45832145582026568</v>
      </c>
      <c r="E160" s="106">
        <f t="shared" si="13"/>
        <v>4.5832145582026572E-3</v>
      </c>
      <c r="F160" s="101">
        <f t="shared" si="16"/>
        <v>0.46290467037846833</v>
      </c>
      <c r="G160" s="41"/>
      <c r="H160" s="42" t="str">
        <f t="shared" si="14"/>
        <v/>
      </c>
      <c r="I160" s="86" t="str">
        <f t="shared" si="15"/>
        <v/>
      </c>
      <c r="J160" s="67"/>
      <c r="L160" s="35"/>
      <c r="M160" s="35"/>
      <c r="N160" s="35"/>
      <c r="O160" s="35"/>
      <c r="P160" s="35"/>
      <c r="Q160" s="35"/>
      <c r="R160" s="35"/>
    </row>
    <row r="161" spans="2:18" x14ac:dyDescent="0.25">
      <c r="B161" s="21"/>
      <c r="C161" s="111">
        <v>155</v>
      </c>
      <c r="D161" s="94">
        <f t="shared" si="12"/>
        <v>0.46290467037846833</v>
      </c>
      <c r="E161" s="106">
        <f t="shared" si="13"/>
        <v>4.6290467037846837E-3</v>
      </c>
      <c r="F161" s="101">
        <f t="shared" si="16"/>
        <v>0.467533717082253</v>
      </c>
      <c r="G161" s="41"/>
      <c r="H161" s="42" t="str">
        <f t="shared" si="14"/>
        <v/>
      </c>
      <c r="I161" s="86" t="str">
        <f t="shared" si="15"/>
        <v/>
      </c>
      <c r="J161" s="67"/>
      <c r="L161" s="35"/>
      <c r="M161" s="35"/>
      <c r="N161" s="35"/>
      <c r="O161" s="35"/>
      <c r="P161" s="35"/>
      <c r="Q161" s="35"/>
      <c r="R161" s="35"/>
    </row>
    <row r="162" spans="2:18" x14ac:dyDescent="0.25">
      <c r="B162" s="21"/>
      <c r="C162" s="111">
        <v>156</v>
      </c>
      <c r="D162" s="94">
        <f t="shared" si="12"/>
        <v>0.467533717082253</v>
      </c>
      <c r="E162" s="106">
        <f t="shared" si="13"/>
        <v>4.6753371708225305E-3</v>
      </c>
      <c r="F162" s="101">
        <f t="shared" si="16"/>
        <v>0.47220905425307552</v>
      </c>
      <c r="G162" s="41"/>
      <c r="H162" s="42" t="str">
        <f t="shared" si="14"/>
        <v/>
      </c>
      <c r="I162" s="86" t="str">
        <f t="shared" si="15"/>
        <v/>
      </c>
      <c r="J162" s="67"/>
      <c r="L162" s="35"/>
      <c r="M162" s="35"/>
      <c r="N162" s="35"/>
      <c r="O162" s="35"/>
      <c r="P162" s="35"/>
      <c r="Q162" s="35"/>
      <c r="R162" s="35"/>
    </row>
    <row r="163" spans="2:18" x14ac:dyDescent="0.25">
      <c r="B163" s="21"/>
      <c r="C163" s="111">
        <v>157</v>
      </c>
      <c r="D163" s="94">
        <f t="shared" si="12"/>
        <v>0.47220905425307552</v>
      </c>
      <c r="E163" s="106">
        <f t="shared" si="13"/>
        <v>4.7220905425307555E-3</v>
      </c>
      <c r="F163" s="101">
        <f t="shared" si="16"/>
        <v>0.47693114479560628</v>
      </c>
      <c r="G163" s="41"/>
      <c r="H163" s="42" t="str">
        <f t="shared" si="14"/>
        <v/>
      </c>
      <c r="I163" s="86" t="str">
        <f t="shared" si="15"/>
        <v/>
      </c>
      <c r="J163" s="67"/>
      <c r="L163" s="35"/>
      <c r="M163" s="35"/>
      <c r="N163" s="35"/>
      <c r="O163" s="35"/>
      <c r="P163" s="35"/>
      <c r="Q163" s="35"/>
      <c r="R163" s="35"/>
    </row>
    <row r="164" spans="2:18" x14ac:dyDescent="0.25">
      <c r="B164" s="21"/>
      <c r="C164" s="111">
        <v>158</v>
      </c>
      <c r="D164" s="94">
        <f t="shared" si="12"/>
        <v>0.47693114479560628</v>
      </c>
      <c r="E164" s="106">
        <f t="shared" si="13"/>
        <v>4.7693114479560629E-3</v>
      </c>
      <c r="F164" s="101">
        <f t="shared" si="16"/>
        <v>0.48170045624356234</v>
      </c>
      <c r="G164" s="41"/>
      <c r="H164" s="42" t="str">
        <f t="shared" si="14"/>
        <v/>
      </c>
      <c r="I164" s="86" t="str">
        <f t="shared" si="15"/>
        <v/>
      </c>
      <c r="J164" s="67"/>
      <c r="L164" s="35"/>
      <c r="M164" s="35"/>
      <c r="N164" s="35"/>
      <c r="O164" s="35"/>
      <c r="P164" s="35"/>
      <c r="Q164" s="35"/>
      <c r="R164" s="35"/>
    </row>
    <row r="165" spans="2:18" x14ac:dyDescent="0.25">
      <c r="B165" s="21"/>
      <c r="C165" s="111">
        <v>159</v>
      </c>
      <c r="D165" s="94">
        <f t="shared" ref="D165:D228" si="17">F164</f>
        <v>0.48170045624356234</v>
      </c>
      <c r="E165" s="106">
        <f t="shared" si="13"/>
        <v>4.8170045624356238E-3</v>
      </c>
      <c r="F165" s="101">
        <f t="shared" si="16"/>
        <v>0.48651746080599795</v>
      </c>
      <c r="G165" s="41"/>
      <c r="H165" s="42" t="str">
        <f t="shared" si="14"/>
        <v/>
      </c>
      <c r="I165" s="86" t="str">
        <f t="shared" si="15"/>
        <v/>
      </c>
      <c r="J165" s="67"/>
      <c r="L165" s="35"/>
      <c r="M165" s="35"/>
      <c r="N165" s="35"/>
      <c r="O165" s="35"/>
      <c r="P165" s="35"/>
      <c r="Q165" s="35"/>
      <c r="R165" s="35"/>
    </row>
    <row r="166" spans="2:18" x14ac:dyDescent="0.25">
      <c r="B166" s="21"/>
      <c r="C166" s="111">
        <v>160</v>
      </c>
      <c r="D166" s="94">
        <f t="shared" si="17"/>
        <v>0.48651746080599795</v>
      </c>
      <c r="E166" s="106">
        <f t="shared" si="13"/>
        <v>4.8651746080599799E-3</v>
      </c>
      <c r="F166" s="101">
        <f t="shared" si="16"/>
        <v>0.49138263541405791</v>
      </c>
      <c r="G166" s="41"/>
      <c r="H166" s="42" t="str">
        <f t="shared" si="14"/>
        <v/>
      </c>
      <c r="I166" s="86" t="str">
        <f t="shared" si="15"/>
        <v/>
      </c>
      <c r="J166" s="67"/>
      <c r="L166" s="35"/>
      <c r="M166" s="35"/>
      <c r="N166" s="35"/>
      <c r="O166" s="35"/>
      <c r="P166" s="35"/>
      <c r="Q166" s="35"/>
      <c r="R166" s="35"/>
    </row>
    <row r="167" spans="2:18" x14ac:dyDescent="0.25">
      <c r="B167" s="21"/>
      <c r="C167" s="111">
        <v>161</v>
      </c>
      <c r="D167" s="94">
        <f t="shared" si="17"/>
        <v>0.49138263541405791</v>
      </c>
      <c r="E167" s="106">
        <f t="shared" si="13"/>
        <v>4.9138263541405793E-3</v>
      </c>
      <c r="F167" s="101">
        <f t="shared" si="16"/>
        <v>0.49629646176819847</v>
      </c>
      <c r="G167" s="41"/>
      <c r="H167" s="42" t="str">
        <f t="shared" si="14"/>
        <v/>
      </c>
      <c r="I167" s="86" t="str">
        <f t="shared" si="15"/>
        <v/>
      </c>
      <c r="J167" s="67"/>
      <c r="L167" s="35"/>
      <c r="M167" s="35"/>
      <c r="N167" s="35"/>
      <c r="O167" s="35"/>
      <c r="P167" s="35"/>
      <c r="Q167" s="35"/>
      <c r="R167" s="35"/>
    </row>
    <row r="168" spans="2:18" x14ac:dyDescent="0.25">
      <c r="B168" s="21"/>
      <c r="C168" s="111">
        <v>162</v>
      </c>
      <c r="D168" s="94">
        <f t="shared" si="17"/>
        <v>0.49629646176819847</v>
      </c>
      <c r="E168" s="106">
        <f t="shared" si="13"/>
        <v>4.9629646176819848E-3</v>
      </c>
      <c r="F168" s="101">
        <f t="shared" si="16"/>
        <v>0.5012594263858805</v>
      </c>
      <c r="G168" s="41"/>
      <c r="H168" s="42" t="str">
        <f t="shared" si="14"/>
        <v/>
      </c>
      <c r="I168" s="86" t="str">
        <f t="shared" si="15"/>
        <v/>
      </c>
      <c r="J168" s="67"/>
      <c r="L168" s="35"/>
      <c r="M168" s="35"/>
      <c r="N168" s="35"/>
      <c r="O168" s="35"/>
      <c r="P168" s="35"/>
      <c r="Q168" s="35"/>
      <c r="R168" s="35"/>
    </row>
    <row r="169" spans="2:18" x14ac:dyDescent="0.25">
      <c r="B169" s="21"/>
      <c r="C169" s="111">
        <v>163</v>
      </c>
      <c r="D169" s="94">
        <f t="shared" si="17"/>
        <v>0.5012594263858805</v>
      </c>
      <c r="E169" s="106">
        <f t="shared" si="13"/>
        <v>5.012594263858805E-3</v>
      </c>
      <c r="F169" s="101">
        <f t="shared" si="16"/>
        <v>0.50627202064973931</v>
      </c>
      <c r="G169" s="41"/>
      <c r="H169" s="42" t="str">
        <f t="shared" si="14"/>
        <v/>
      </c>
      <c r="I169" s="86" t="str">
        <f t="shared" si="15"/>
        <v/>
      </c>
      <c r="J169" s="67"/>
      <c r="L169" s="35"/>
      <c r="M169" s="35"/>
      <c r="N169" s="35"/>
      <c r="O169" s="35"/>
      <c r="P169" s="35"/>
      <c r="Q169" s="35"/>
      <c r="R169" s="35"/>
    </row>
    <row r="170" spans="2:18" x14ac:dyDescent="0.25">
      <c r="B170" s="21"/>
      <c r="C170" s="111">
        <v>164</v>
      </c>
      <c r="D170" s="94">
        <f t="shared" si="17"/>
        <v>0.50627202064973931</v>
      </c>
      <c r="E170" s="106">
        <f t="shared" si="13"/>
        <v>5.0627202064973936E-3</v>
      </c>
      <c r="F170" s="101">
        <f t="shared" si="16"/>
        <v>0.51133474085623665</v>
      </c>
      <c r="G170" s="41"/>
      <c r="H170" s="42" t="str">
        <f t="shared" si="14"/>
        <v/>
      </c>
      <c r="I170" s="86" t="str">
        <f t="shared" si="15"/>
        <v/>
      </c>
      <c r="J170" s="67"/>
      <c r="L170" s="35"/>
      <c r="M170" s="35"/>
      <c r="N170" s="35"/>
      <c r="O170" s="35"/>
      <c r="P170" s="35"/>
      <c r="Q170" s="35"/>
      <c r="R170" s="35"/>
    </row>
    <row r="171" spans="2:18" x14ac:dyDescent="0.25">
      <c r="B171" s="21"/>
      <c r="C171" s="111">
        <v>165</v>
      </c>
      <c r="D171" s="94">
        <f t="shared" si="17"/>
        <v>0.51133474085623665</v>
      </c>
      <c r="E171" s="106">
        <f t="shared" si="13"/>
        <v>5.113347408562367E-3</v>
      </c>
      <c r="F171" s="101">
        <f t="shared" si="16"/>
        <v>0.51644808826479904</v>
      </c>
      <c r="G171" s="41"/>
      <c r="H171" s="42" t="str">
        <f t="shared" si="14"/>
        <v/>
      </c>
      <c r="I171" s="86" t="str">
        <f t="shared" si="15"/>
        <v/>
      </c>
      <c r="J171" s="67"/>
      <c r="L171" s="35"/>
      <c r="M171" s="35"/>
      <c r="N171" s="35"/>
      <c r="O171" s="35"/>
      <c r="P171" s="35"/>
      <c r="Q171" s="35"/>
      <c r="R171" s="35"/>
    </row>
    <row r="172" spans="2:18" x14ac:dyDescent="0.25">
      <c r="B172" s="21"/>
      <c r="C172" s="111">
        <v>166</v>
      </c>
      <c r="D172" s="94">
        <f t="shared" si="17"/>
        <v>0.51644808826479904</v>
      </c>
      <c r="E172" s="106">
        <f t="shared" si="13"/>
        <v>5.1644808826479902E-3</v>
      </c>
      <c r="F172" s="101">
        <f t="shared" si="16"/>
        <v>0.52161256914744702</v>
      </c>
      <c r="G172" s="41"/>
      <c r="H172" s="42" t="str">
        <f t="shared" si="14"/>
        <v/>
      </c>
      <c r="I172" s="86" t="str">
        <f t="shared" si="15"/>
        <v/>
      </c>
      <c r="J172" s="67"/>
      <c r="L172" s="35"/>
      <c r="M172" s="35"/>
      <c r="N172" s="35"/>
      <c r="O172" s="35"/>
      <c r="P172" s="35"/>
      <c r="Q172" s="35"/>
      <c r="R172" s="35"/>
    </row>
    <row r="173" spans="2:18" x14ac:dyDescent="0.25">
      <c r="B173" s="21"/>
      <c r="C173" s="111">
        <v>167</v>
      </c>
      <c r="D173" s="94">
        <f t="shared" si="17"/>
        <v>0.52161256914744702</v>
      </c>
      <c r="E173" s="106">
        <f t="shared" si="13"/>
        <v>5.21612569147447E-3</v>
      </c>
      <c r="F173" s="101">
        <f t="shared" si="16"/>
        <v>0.52682869483892147</v>
      </c>
      <c r="G173" s="41"/>
      <c r="H173" s="42" t="str">
        <f t="shared" si="14"/>
        <v/>
      </c>
      <c r="I173" s="86" t="str">
        <f t="shared" si="15"/>
        <v/>
      </c>
      <c r="J173" s="67"/>
      <c r="L173" s="35"/>
      <c r="M173" s="35"/>
      <c r="N173" s="35"/>
      <c r="O173" s="35"/>
      <c r="P173" s="35"/>
      <c r="Q173" s="35"/>
      <c r="R173" s="35"/>
    </row>
    <row r="174" spans="2:18" x14ac:dyDescent="0.25">
      <c r="B174" s="21"/>
      <c r="C174" s="111">
        <v>168</v>
      </c>
      <c r="D174" s="94">
        <f t="shared" si="17"/>
        <v>0.52682869483892147</v>
      </c>
      <c r="E174" s="106">
        <f t="shared" si="13"/>
        <v>5.2682869483892149E-3</v>
      </c>
      <c r="F174" s="101">
        <f t="shared" si="16"/>
        <v>0.53209698178731069</v>
      </c>
      <c r="G174" s="41"/>
      <c r="H174" s="42" t="str">
        <f t="shared" si="14"/>
        <v/>
      </c>
      <c r="I174" s="86" t="str">
        <f t="shared" si="15"/>
        <v/>
      </c>
      <c r="J174" s="67"/>
      <c r="L174" s="35"/>
      <c r="M174" s="35"/>
      <c r="N174" s="35"/>
      <c r="O174" s="35"/>
      <c r="P174" s="35"/>
      <c r="Q174" s="35"/>
      <c r="R174" s="35"/>
    </row>
    <row r="175" spans="2:18" x14ac:dyDescent="0.25">
      <c r="B175" s="21"/>
      <c r="C175" s="111">
        <v>169</v>
      </c>
      <c r="D175" s="94">
        <f t="shared" si="17"/>
        <v>0.53209698178731069</v>
      </c>
      <c r="E175" s="106">
        <f t="shared" si="13"/>
        <v>5.320969817873107E-3</v>
      </c>
      <c r="F175" s="101">
        <f t="shared" si="16"/>
        <v>0.5374179516051838</v>
      </c>
      <c r="G175" s="41"/>
      <c r="H175" s="42" t="str">
        <f t="shared" si="14"/>
        <v/>
      </c>
      <c r="I175" s="86" t="str">
        <f t="shared" si="15"/>
        <v/>
      </c>
      <c r="J175" s="67"/>
      <c r="L175" s="35"/>
      <c r="M175" s="35"/>
      <c r="N175" s="35"/>
      <c r="O175" s="35"/>
      <c r="P175" s="35"/>
      <c r="Q175" s="35"/>
      <c r="R175" s="35"/>
    </row>
    <row r="176" spans="2:18" x14ac:dyDescent="0.25">
      <c r="B176" s="21"/>
      <c r="C176" s="111">
        <v>170</v>
      </c>
      <c r="D176" s="94">
        <f t="shared" si="17"/>
        <v>0.5374179516051838</v>
      </c>
      <c r="E176" s="106">
        <f t="shared" si="13"/>
        <v>5.3741795160518382E-3</v>
      </c>
      <c r="F176" s="101">
        <f t="shared" si="16"/>
        <v>0.54279213112123559</v>
      </c>
      <c r="G176" s="41"/>
      <c r="H176" s="42" t="str">
        <f t="shared" si="14"/>
        <v/>
      </c>
      <c r="I176" s="86" t="str">
        <f t="shared" si="15"/>
        <v/>
      </c>
      <c r="J176" s="67"/>
      <c r="L176" s="35"/>
      <c r="M176" s="35"/>
      <c r="N176" s="35"/>
      <c r="O176" s="35"/>
      <c r="P176" s="35"/>
      <c r="Q176" s="35"/>
      <c r="R176" s="35"/>
    </row>
    <row r="177" spans="2:18" x14ac:dyDescent="0.25">
      <c r="B177" s="21"/>
      <c r="C177" s="111">
        <v>171</v>
      </c>
      <c r="D177" s="94">
        <f t="shared" si="17"/>
        <v>0.54279213112123559</v>
      </c>
      <c r="E177" s="106">
        <f t="shared" si="13"/>
        <v>5.4279213112123558E-3</v>
      </c>
      <c r="F177" s="101">
        <f t="shared" si="16"/>
        <v>0.54822005243244798</v>
      </c>
      <c r="G177" s="41"/>
      <c r="H177" s="42" t="str">
        <f t="shared" si="14"/>
        <v/>
      </c>
      <c r="I177" s="86" t="str">
        <f t="shared" si="15"/>
        <v/>
      </c>
      <c r="J177" s="67"/>
      <c r="L177" s="35"/>
      <c r="M177" s="35"/>
      <c r="N177" s="35"/>
      <c r="O177" s="35"/>
      <c r="P177" s="35"/>
      <c r="Q177" s="35"/>
      <c r="R177" s="35"/>
    </row>
    <row r="178" spans="2:18" x14ac:dyDescent="0.25">
      <c r="B178" s="21"/>
      <c r="C178" s="111">
        <v>172</v>
      </c>
      <c r="D178" s="94">
        <f t="shared" si="17"/>
        <v>0.54822005243244798</v>
      </c>
      <c r="E178" s="106">
        <f t="shared" si="13"/>
        <v>5.4822005243244801E-3</v>
      </c>
      <c r="F178" s="101">
        <f t="shared" si="16"/>
        <v>0.55370225295677244</v>
      </c>
      <c r="G178" s="41"/>
      <c r="H178" s="42" t="str">
        <f t="shared" si="14"/>
        <v/>
      </c>
      <c r="I178" s="86" t="str">
        <f t="shared" si="15"/>
        <v/>
      </c>
      <c r="J178" s="67"/>
      <c r="L178" s="35"/>
      <c r="M178" s="35"/>
      <c r="N178" s="35"/>
      <c r="O178" s="35"/>
      <c r="P178" s="35"/>
      <c r="Q178" s="35"/>
      <c r="R178" s="35"/>
    </row>
    <row r="179" spans="2:18" x14ac:dyDescent="0.25">
      <c r="B179" s="21"/>
      <c r="C179" s="111">
        <v>173</v>
      </c>
      <c r="D179" s="94">
        <f t="shared" si="17"/>
        <v>0.55370225295677244</v>
      </c>
      <c r="E179" s="106">
        <f t="shared" si="13"/>
        <v>5.5370225295677247E-3</v>
      </c>
      <c r="F179" s="101">
        <f t="shared" si="16"/>
        <v>0.55923927548634011</v>
      </c>
      <c r="G179" s="41"/>
      <c r="H179" s="42" t="str">
        <f t="shared" si="14"/>
        <v/>
      </c>
      <c r="I179" s="86" t="str">
        <f t="shared" si="15"/>
        <v/>
      </c>
      <c r="J179" s="67"/>
      <c r="L179" s="35"/>
      <c r="M179" s="35"/>
      <c r="N179" s="35"/>
      <c r="O179" s="35"/>
      <c r="P179" s="35"/>
      <c r="Q179" s="35"/>
      <c r="R179" s="35"/>
    </row>
    <row r="180" spans="2:18" x14ac:dyDescent="0.25">
      <c r="B180" s="21"/>
      <c r="C180" s="111">
        <v>174</v>
      </c>
      <c r="D180" s="94">
        <f t="shared" si="17"/>
        <v>0.55923927548634011</v>
      </c>
      <c r="E180" s="106">
        <f t="shared" si="13"/>
        <v>5.5923927548634017E-3</v>
      </c>
      <c r="F180" s="101">
        <f t="shared" si="16"/>
        <v>0.56483166824120357</v>
      </c>
      <c r="G180" s="41"/>
      <c r="H180" s="42" t="str">
        <f t="shared" si="14"/>
        <v/>
      </c>
      <c r="I180" s="86" t="str">
        <f t="shared" si="15"/>
        <v/>
      </c>
      <c r="J180" s="67"/>
      <c r="L180" s="35"/>
      <c r="M180" s="35"/>
      <c r="N180" s="35"/>
      <c r="O180" s="35"/>
      <c r="P180" s="35"/>
      <c r="Q180" s="35"/>
      <c r="R180" s="35"/>
    </row>
    <row r="181" spans="2:18" x14ac:dyDescent="0.25">
      <c r="B181" s="21"/>
      <c r="C181" s="111">
        <v>175</v>
      </c>
      <c r="D181" s="94">
        <f t="shared" si="17"/>
        <v>0.56483166824120357</v>
      </c>
      <c r="E181" s="106">
        <f t="shared" si="13"/>
        <v>5.6483166824120362E-3</v>
      </c>
      <c r="F181" s="101">
        <f t="shared" si="16"/>
        <v>0.57047998492361562</v>
      </c>
      <c r="G181" s="41"/>
      <c r="H181" s="42" t="str">
        <f t="shared" si="14"/>
        <v/>
      </c>
      <c r="I181" s="86" t="str">
        <f t="shared" si="15"/>
        <v/>
      </c>
      <c r="J181" s="67"/>
      <c r="L181" s="35"/>
      <c r="M181" s="35"/>
      <c r="N181" s="35"/>
      <c r="O181" s="35"/>
      <c r="P181" s="35"/>
      <c r="Q181" s="35"/>
      <c r="R181" s="35"/>
    </row>
    <row r="182" spans="2:18" x14ac:dyDescent="0.25">
      <c r="B182" s="21"/>
      <c r="C182" s="111">
        <v>176</v>
      </c>
      <c r="D182" s="94">
        <f t="shared" si="17"/>
        <v>0.57047998492361562</v>
      </c>
      <c r="E182" s="106">
        <f t="shared" si="13"/>
        <v>5.7047998492361562E-3</v>
      </c>
      <c r="F182" s="101">
        <f t="shared" si="16"/>
        <v>0.57618478477285173</v>
      </c>
      <c r="G182" s="41"/>
      <c r="H182" s="42" t="str">
        <f t="shared" si="14"/>
        <v/>
      </c>
      <c r="I182" s="86" t="str">
        <f t="shared" si="15"/>
        <v/>
      </c>
      <c r="J182" s="67"/>
      <c r="L182" s="35"/>
      <c r="M182" s="35"/>
      <c r="N182" s="35"/>
      <c r="O182" s="35"/>
      <c r="P182" s="35"/>
      <c r="Q182" s="35"/>
      <c r="R182" s="35"/>
    </row>
    <row r="183" spans="2:18" x14ac:dyDescent="0.25">
      <c r="B183" s="21"/>
      <c r="C183" s="111">
        <v>177</v>
      </c>
      <c r="D183" s="94">
        <f t="shared" si="17"/>
        <v>0.57618478477285173</v>
      </c>
      <c r="E183" s="106">
        <f t="shared" si="13"/>
        <v>5.7618478477285172E-3</v>
      </c>
      <c r="F183" s="101">
        <f t="shared" si="16"/>
        <v>0.58194663262058022</v>
      </c>
      <c r="G183" s="41"/>
      <c r="H183" s="42" t="str">
        <f t="shared" si="14"/>
        <v/>
      </c>
      <c r="I183" s="86" t="str">
        <f t="shared" si="15"/>
        <v/>
      </c>
      <c r="J183" s="67"/>
      <c r="L183" s="35"/>
      <c r="M183" s="35"/>
      <c r="N183" s="35"/>
      <c r="O183" s="35"/>
      <c r="P183" s="35"/>
      <c r="Q183" s="35"/>
      <c r="R183" s="35"/>
    </row>
    <row r="184" spans="2:18" x14ac:dyDescent="0.25">
      <c r="B184" s="21"/>
      <c r="C184" s="111">
        <v>178</v>
      </c>
      <c r="D184" s="94">
        <f t="shared" si="17"/>
        <v>0.58194663262058022</v>
      </c>
      <c r="E184" s="106">
        <f t="shared" si="13"/>
        <v>5.8194663262058025E-3</v>
      </c>
      <c r="F184" s="101">
        <f t="shared" si="16"/>
        <v>0.587766098946786</v>
      </c>
      <c r="G184" s="41"/>
      <c r="H184" s="42" t="str">
        <f t="shared" si="14"/>
        <v/>
      </c>
      <c r="I184" s="86" t="str">
        <f t="shared" si="15"/>
        <v/>
      </c>
      <c r="J184" s="67"/>
      <c r="L184" s="35"/>
      <c r="M184" s="35"/>
      <c r="N184" s="35"/>
      <c r="O184" s="35"/>
      <c r="P184" s="35"/>
      <c r="Q184" s="35"/>
      <c r="R184" s="35"/>
    </row>
    <row r="185" spans="2:18" x14ac:dyDescent="0.25">
      <c r="B185" s="21"/>
      <c r="C185" s="111">
        <v>179</v>
      </c>
      <c r="D185" s="94">
        <f t="shared" si="17"/>
        <v>0.587766098946786</v>
      </c>
      <c r="E185" s="106">
        <f t="shared" si="13"/>
        <v>5.8776609894678599E-3</v>
      </c>
      <c r="F185" s="101">
        <f t="shared" si="16"/>
        <v>0.59364375993625385</v>
      </c>
      <c r="G185" s="41"/>
      <c r="H185" s="42" t="str">
        <f t="shared" si="14"/>
        <v/>
      </c>
      <c r="I185" s="86" t="str">
        <f t="shared" si="15"/>
        <v/>
      </c>
      <c r="J185" s="67"/>
      <c r="L185" s="35"/>
      <c r="M185" s="35"/>
      <c r="N185" s="35"/>
      <c r="O185" s="35"/>
      <c r="P185" s="35"/>
      <c r="Q185" s="35"/>
      <c r="R185" s="35"/>
    </row>
    <row r="186" spans="2:18" x14ac:dyDescent="0.25">
      <c r="B186" s="21"/>
      <c r="C186" s="111">
        <v>180</v>
      </c>
      <c r="D186" s="94">
        <f t="shared" si="17"/>
        <v>0.59364375993625385</v>
      </c>
      <c r="E186" s="106">
        <f t="shared" si="13"/>
        <v>5.9364375993625389E-3</v>
      </c>
      <c r="F186" s="101">
        <f t="shared" si="16"/>
        <v>0.59958019753561642</v>
      </c>
      <c r="G186" s="41"/>
      <c r="H186" s="42" t="str">
        <f t="shared" si="14"/>
        <v/>
      </c>
      <c r="I186" s="86" t="str">
        <f t="shared" si="15"/>
        <v/>
      </c>
      <c r="J186" s="67"/>
      <c r="L186" s="35"/>
      <c r="M186" s="35"/>
      <c r="N186" s="35"/>
      <c r="O186" s="35"/>
      <c r="P186" s="35"/>
      <c r="Q186" s="35"/>
      <c r="R186" s="35"/>
    </row>
    <row r="187" spans="2:18" x14ac:dyDescent="0.25">
      <c r="B187" s="21"/>
      <c r="C187" s="111">
        <v>181</v>
      </c>
      <c r="D187" s="94">
        <f t="shared" si="17"/>
        <v>0.59958019753561642</v>
      </c>
      <c r="E187" s="106">
        <f t="shared" si="13"/>
        <v>5.9958019753561641E-3</v>
      </c>
      <c r="F187" s="101">
        <f t="shared" si="16"/>
        <v>0.60557599951097263</v>
      </c>
      <c r="G187" s="41"/>
      <c r="H187" s="42" t="str">
        <f t="shared" si="14"/>
        <v/>
      </c>
      <c r="I187" s="86" t="str">
        <f t="shared" si="15"/>
        <v/>
      </c>
      <c r="J187" s="67"/>
      <c r="L187" s="35"/>
      <c r="M187" s="35"/>
      <c r="N187" s="35"/>
      <c r="O187" s="35"/>
      <c r="P187" s="35"/>
      <c r="Q187" s="35"/>
      <c r="R187" s="35"/>
    </row>
    <row r="188" spans="2:18" x14ac:dyDescent="0.25">
      <c r="B188" s="21"/>
      <c r="C188" s="111">
        <v>182</v>
      </c>
      <c r="D188" s="94">
        <f t="shared" si="17"/>
        <v>0.60557599951097263</v>
      </c>
      <c r="E188" s="106">
        <f t="shared" si="13"/>
        <v>6.0557599951097264E-3</v>
      </c>
      <c r="F188" s="101">
        <f t="shared" si="16"/>
        <v>0.6116317595060824</v>
      </c>
      <c r="G188" s="41"/>
      <c r="H188" s="42" t="str">
        <f t="shared" si="14"/>
        <v/>
      </c>
      <c r="I188" s="86" t="str">
        <f t="shared" si="15"/>
        <v/>
      </c>
      <c r="J188" s="67"/>
      <c r="L188" s="35"/>
      <c r="M188" s="35"/>
      <c r="N188" s="35"/>
      <c r="O188" s="35"/>
      <c r="P188" s="35"/>
      <c r="Q188" s="35"/>
      <c r="R188" s="35"/>
    </row>
    <row r="189" spans="2:18" x14ac:dyDescent="0.25">
      <c r="B189" s="21"/>
      <c r="C189" s="111">
        <v>183</v>
      </c>
      <c r="D189" s="94">
        <f t="shared" si="17"/>
        <v>0.6116317595060824</v>
      </c>
      <c r="E189" s="106">
        <f t="shared" si="13"/>
        <v>6.116317595060824E-3</v>
      </c>
      <c r="F189" s="101">
        <f t="shared" si="16"/>
        <v>0.61774807710114321</v>
      </c>
      <c r="G189" s="41"/>
      <c r="H189" s="42" t="str">
        <f t="shared" si="14"/>
        <v/>
      </c>
      <c r="I189" s="86" t="str">
        <f t="shared" si="15"/>
        <v/>
      </c>
      <c r="J189" s="67"/>
      <c r="L189" s="35"/>
      <c r="M189" s="35"/>
      <c r="N189" s="35"/>
      <c r="O189" s="35"/>
      <c r="P189" s="35"/>
      <c r="Q189" s="35"/>
      <c r="R189" s="35"/>
    </row>
    <row r="190" spans="2:18" x14ac:dyDescent="0.25">
      <c r="B190" s="21"/>
      <c r="C190" s="111">
        <v>184</v>
      </c>
      <c r="D190" s="94">
        <f t="shared" si="17"/>
        <v>0.61774807710114321</v>
      </c>
      <c r="E190" s="106">
        <f t="shared" si="13"/>
        <v>6.1774807710114326E-3</v>
      </c>
      <c r="F190" s="101">
        <f t="shared" si="16"/>
        <v>0.62392555787215465</v>
      </c>
      <c r="G190" s="41"/>
      <c r="H190" s="42" t="str">
        <f t="shared" si="14"/>
        <v/>
      </c>
      <c r="I190" s="86" t="str">
        <f t="shared" si="15"/>
        <v/>
      </c>
      <c r="J190" s="67"/>
      <c r="L190" s="35"/>
      <c r="M190" s="35"/>
      <c r="N190" s="35"/>
      <c r="O190" s="35"/>
      <c r="P190" s="35"/>
      <c r="Q190" s="35"/>
      <c r="R190" s="35"/>
    </row>
    <row r="191" spans="2:18" x14ac:dyDescent="0.25">
      <c r="B191" s="21"/>
      <c r="C191" s="111">
        <v>185</v>
      </c>
      <c r="D191" s="94">
        <f t="shared" si="17"/>
        <v>0.62392555787215465</v>
      </c>
      <c r="E191" s="106">
        <f t="shared" si="13"/>
        <v>6.2392555787215464E-3</v>
      </c>
      <c r="F191" s="101">
        <f t="shared" si="16"/>
        <v>0.63016481345087616</v>
      </c>
      <c r="G191" s="41"/>
      <c r="H191" s="42" t="str">
        <f t="shared" si="14"/>
        <v/>
      </c>
      <c r="I191" s="86" t="str">
        <f t="shared" si="15"/>
        <v/>
      </c>
      <c r="J191" s="67"/>
      <c r="L191" s="35"/>
      <c r="M191" s="35"/>
      <c r="N191" s="35"/>
      <c r="O191" s="35"/>
      <c r="P191" s="35"/>
      <c r="Q191" s="35"/>
      <c r="R191" s="35"/>
    </row>
    <row r="192" spans="2:18" x14ac:dyDescent="0.25">
      <c r="B192" s="21"/>
      <c r="C192" s="111">
        <v>186</v>
      </c>
      <c r="D192" s="94">
        <f t="shared" si="17"/>
        <v>0.63016481345087616</v>
      </c>
      <c r="E192" s="106">
        <f t="shared" si="13"/>
        <v>6.3016481345087617E-3</v>
      </c>
      <c r="F192" s="101">
        <f t="shared" si="16"/>
        <v>0.63646646158538489</v>
      </c>
      <c r="G192" s="41"/>
      <c r="H192" s="42" t="str">
        <f t="shared" si="14"/>
        <v/>
      </c>
      <c r="I192" s="86" t="str">
        <f t="shared" si="15"/>
        <v/>
      </c>
      <c r="J192" s="67"/>
      <c r="L192" s="35"/>
      <c r="M192" s="35"/>
      <c r="N192" s="35"/>
      <c r="O192" s="35"/>
      <c r="P192" s="35"/>
      <c r="Q192" s="35"/>
      <c r="R192" s="35"/>
    </row>
    <row r="193" spans="2:18" x14ac:dyDescent="0.25">
      <c r="B193" s="21"/>
      <c r="C193" s="111">
        <v>187</v>
      </c>
      <c r="D193" s="94">
        <f t="shared" si="17"/>
        <v>0.63646646158538489</v>
      </c>
      <c r="E193" s="106">
        <f t="shared" si="13"/>
        <v>6.3646646158538487E-3</v>
      </c>
      <c r="F193" s="101">
        <f t="shared" si="16"/>
        <v>0.64283112620123872</v>
      </c>
      <c r="G193" s="41"/>
      <c r="H193" s="42" t="str">
        <f t="shared" si="14"/>
        <v/>
      </c>
      <c r="I193" s="86" t="str">
        <f t="shared" si="15"/>
        <v/>
      </c>
      <c r="J193" s="67"/>
      <c r="L193" s="35"/>
      <c r="M193" s="35"/>
      <c r="N193" s="35"/>
      <c r="O193" s="35"/>
      <c r="P193" s="35"/>
      <c r="Q193" s="35"/>
      <c r="R193" s="35"/>
    </row>
    <row r="194" spans="2:18" x14ac:dyDescent="0.25">
      <c r="B194" s="21"/>
      <c r="C194" s="111">
        <v>188</v>
      </c>
      <c r="D194" s="94">
        <f t="shared" si="17"/>
        <v>0.64283112620123872</v>
      </c>
      <c r="E194" s="106">
        <f t="shared" si="13"/>
        <v>6.4283112620123874E-3</v>
      </c>
      <c r="F194" s="101">
        <f t="shared" si="16"/>
        <v>0.6492594374632511</v>
      </c>
      <c r="G194" s="41"/>
      <c r="H194" s="42" t="str">
        <f t="shared" si="14"/>
        <v/>
      </c>
      <c r="I194" s="86" t="str">
        <f t="shared" si="15"/>
        <v/>
      </c>
      <c r="J194" s="67"/>
      <c r="L194" s="35"/>
      <c r="M194" s="35"/>
      <c r="N194" s="35"/>
      <c r="O194" s="35"/>
      <c r="P194" s="35"/>
      <c r="Q194" s="35"/>
      <c r="R194" s="35"/>
    </row>
    <row r="195" spans="2:18" x14ac:dyDescent="0.25">
      <c r="B195" s="21"/>
      <c r="C195" s="111">
        <v>189</v>
      </c>
      <c r="D195" s="94">
        <f t="shared" si="17"/>
        <v>0.6492594374632511</v>
      </c>
      <c r="E195" s="106">
        <f t="shared" si="13"/>
        <v>6.4925943746325107E-3</v>
      </c>
      <c r="F195" s="101">
        <f t="shared" si="16"/>
        <v>0.65575203183788366</v>
      </c>
      <c r="G195" s="41"/>
      <c r="H195" s="42" t="str">
        <f t="shared" si="14"/>
        <v/>
      </c>
      <c r="I195" s="86" t="str">
        <f t="shared" si="15"/>
        <v/>
      </c>
      <c r="J195" s="67"/>
      <c r="L195" s="35"/>
      <c r="M195" s="35"/>
      <c r="N195" s="35"/>
      <c r="O195" s="35"/>
      <c r="P195" s="35"/>
      <c r="Q195" s="35"/>
      <c r="R195" s="35"/>
    </row>
    <row r="196" spans="2:18" x14ac:dyDescent="0.25">
      <c r="B196" s="21"/>
      <c r="C196" s="111">
        <v>190</v>
      </c>
      <c r="D196" s="94">
        <f t="shared" si="17"/>
        <v>0.65575203183788366</v>
      </c>
      <c r="E196" s="106">
        <f t="shared" si="13"/>
        <v>6.557520318378837E-3</v>
      </c>
      <c r="F196" s="101">
        <f t="shared" si="16"/>
        <v>0.66230955215626253</v>
      </c>
      <c r="G196" s="41"/>
      <c r="H196" s="42" t="str">
        <f t="shared" si="14"/>
        <v/>
      </c>
      <c r="I196" s="86" t="str">
        <f t="shared" si="15"/>
        <v/>
      </c>
      <c r="J196" s="67"/>
      <c r="L196" s="35"/>
      <c r="M196" s="35"/>
      <c r="N196" s="35"/>
      <c r="O196" s="35"/>
      <c r="P196" s="35"/>
      <c r="Q196" s="35"/>
      <c r="R196" s="35"/>
    </row>
    <row r="197" spans="2:18" x14ac:dyDescent="0.25">
      <c r="B197" s="21"/>
      <c r="C197" s="111">
        <v>191</v>
      </c>
      <c r="D197" s="94">
        <f t="shared" si="17"/>
        <v>0.66230955215626253</v>
      </c>
      <c r="E197" s="106">
        <f t="shared" si="13"/>
        <v>6.6230955215626254E-3</v>
      </c>
      <c r="F197" s="101">
        <f t="shared" si="16"/>
        <v>0.66893264767782512</v>
      </c>
      <c r="G197" s="41"/>
      <c r="H197" s="42" t="str">
        <f t="shared" si="14"/>
        <v/>
      </c>
      <c r="I197" s="86" t="str">
        <f t="shared" si="15"/>
        <v/>
      </c>
      <c r="J197" s="67"/>
      <c r="L197" s="35"/>
      <c r="M197" s="35"/>
      <c r="N197" s="35"/>
      <c r="O197" s="35"/>
      <c r="P197" s="35"/>
      <c r="Q197" s="35"/>
      <c r="R197" s="35"/>
    </row>
    <row r="198" spans="2:18" x14ac:dyDescent="0.25">
      <c r="B198" s="21"/>
      <c r="C198" s="111">
        <v>192</v>
      </c>
      <c r="D198" s="94">
        <f t="shared" si="17"/>
        <v>0.66893264767782512</v>
      </c>
      <c r="E198" s="106">
        <f t="shared" si="13"/>
        <v>6.6893264767782512E-3</v>
      </c>
      <c r="F198" s="101">
        <f t="shared" si="16"/>
        <v>0.67562197415460334</v>
      </c>
      <c r="G198" s="41"/>
      <c r="H198" s="42" t="str">
        <f t="shared" si="14"/>
        <v/>
      </c>
      <c r="I198" s="86" t="str">
        <f t="shared" si="15"/>
        <v/>
      </c>
      <c r="J198" s="67"/>
      <c r="L198" s="35"/>
      <c r="M198" s="35"/>
      <c r="N198" s="35"/>
      <c r="O198" s="35"/>
      <c r="P198" s="35"/>
      <c r="Q198" s="35"/>
      <c r="R198" s="35"/>
    </row>
    <row r="199" spans="2:18" x14ac:dyDescent="0.25">
      <c r="B199" s="21"/>
      <c r="C199" s="111">
        <v>193</v>
      </c>
      <c r="D199" s="94">
        <f t="shared" si="17"/>
        <v>0.67562197415460334</v>
      </c>
      <c r="E199" s="106">
        <f t="shared" si="13"/>
        <v>6.7562197415460337E-3</v>
      </c>
      <c r="F199" s="101">
        <f t="shared" si="16"/>
        <v>0.6823781938961494</v>
      </c>
      <c r="G199" s="41"/>
      <c r="H199" s="42" t="str">
        <f t="shared" si="14"/>
        <v/>
      </c>
      <c r="I199" s="86" t="str">
        <f t="shared" si="15"/>
        <v/>
      </c>
      <c r="J199" s="67"/>
      <c r="L199" s="35"/>
      <c r="M199" s="35"/>
      <c r="N199" s="35"/>
      <c r="O199" s="35"/>
      <c r="P199" s="35"/>
      <c r="Q199" s="35"/>
      <c r="R199" s="35"/>
    </row>
    <row r="200" spans="2:18" x14ac:dyDescent="0.25">
      <c r="B200" s="21"/>
      <c r="C200" s="111">
        <v>194</v>
      </c>
      <c r="D200" s="94">
        <f t="shared" si="17"/>
        <v>0.6823781938961494</v>
      </c>
      <c r="E200" s="106">
        <f t="shared" si="13"/>
        <v>6.8237819389614937E-3</v>
      </c>
      <c r="F200" s="101">
        <f t="shared" si="16"/>
        <v>0.68920197583511089</v>
      </c>
      <c r="G200" s="41"/>
      <c r="H200" s="42" t="str">
        <f t="shared" si="14"/>
        <v/>
      </c>
      <c r="I200" s="86" t="str">
        <f t="shared" si="15"/>
        <v/>
      </c>
      <c r="J200" s="67"/>
      <c r="L200" s="35"/>
      <c r="M200" s="35"/>
      <c r="N200" s="35"/>
      <c r="O200" s="35"/>
      <c r="P200" s="35"/>
      <c r="Q200" s="35"/>
      <c r="R200" s="35"/>
    </row>
    <row r="201" spans="2:18" x14ac:dyDescent="0.25">
      <c r="B201" s="21"/>
      <c r="C201" s="111">
        <v>195</v>
      </c>
      <c r="D201" s="94">
        <f t="shared" si="17"/>
        <v>0.68920197583511089</v>
      </c>
      <c r="E201" s="106">
        <f t="shared" ref="E201:E264" si="18">IFERROR(D201*C$3,"")</f>
        <v>6.8920197583511094E-3</v>
      </c>
      <c r="F201" s="101">
        <f t="shared" si="16"/>
        <v>0.69609399559346197</v>
      </c>
      <c r="G201" s="41"/>
      <c r="H201" s="42" t="str">
        <f t="shared" ref="H201:H264" si="19">IFERROR(IF(G201="","",G201-G200),"")</f>
        <v/>
      </c>
      <c r="I201" s="86" t="str">
        <f t="shared" ref="I201:I264" si="20">IFERROR(IF(G201="","",((G201-F201)/F201)),"")</f>
        <v/>
      </c>
      <c r="J201" s="67"/>
      <c r="L201" s="35"/>
      <c r="M201" s="35"/>
      <c r="N201" s="35"/>
      <c r="O201" s="35"/>
      <c r="P201" s="35"/>
      <c r="Q201" s="35"/>
      <c r="R201" s="35"/>
    </row>
    <row r="202" spans="2:18" x14ac:dyDescent="0.25">
      <c r="B202" s="21"/>
      <c r="C202" s="111">
        <v>196</v>
      </c>
      <c r="D202" s="94">
        <f t="shared" si="17"/>
        <v>0.69609399559346197</v>
      </c>
      <c r="E202" s="106">
        <f t="shared" si="18"/>
        <v>6.9609399559346198E-3</v>
      </c>
      <c r="F202" s="101">
        <f t="shared" ref="F202:F265" si="21">IFERROR(D202+E202,"")</f>
        <v>0.70305493554939658</v>
      </c>
      <c r="G202" s="41"/>
      <c r="H202" s="42" t="str">
        <f t="shared" si="19"/>
        <v/>
      </c>
      <c r="I202" s="86" t="str">
        <f t="shared" si="20"/>
        <v/>
      </c>
      <c r="J202" s="67"/>
      <c r="L202" s="35"/>
      <c r="M202" s="35"/>
      <c r="N202" s="35"/>
      <c r="O202" s="35"/>
      <c r="P202" s="35"/>
      <c r="Q202" s="35"/>
      <c r="R202" s="35"/>
    </row>
    <row r="203" spans="2:18" x14ac:dyDescent="0.25">
      <c r="B203" s="21"/>
      <c r="C203" s="111">
        <v>197</v>
      </c>
      <c r="D203" s="94">
        <f t="shared" si="17"/>
        <v>0.70305493554939658</v>
      </c>
      <c r="E203" s="106">
        <f t="shared" si="18"/>
        <v>7.0305493554939655E-3</v>
      </c>
      <c r="F203" s="101">
        <f t="shared" si="21"/>
        <v>0.71008548490489054</v>
      </c>
      <c r="G203" s="41"/>
      <c r="H203" s="42" t="str">
        <f t="shared" si="19"/>
        <v/>
      </c>
      <c r="I203" s="86" t="str">
        <f t="shared" si="20"/>
        <v/>
      </c>
      <c r="J203" s="67"/>
      <c r="L203" s="35"/>
      <c r="M203" s="35"/>
      <c r="N203" s="35"/>
      <c r="O203" s="35"/>
      <c r="P203" s="35"/>
      <c r="Q203" s="35"/>
      <c r="R203" s="35"/>
    </row>
    <row r="204" spans="2:18" x14ac:dyDescent="0.25">
      <c r="B204" s="21"/>
      <c r="C204" s="111">
        <v>198</v>
      </c>
      <c r="D204" s="94">
        <f t="shared" si="17"/>
        <v>0.71008548490489054</v>
      </c>
      <c r="E204" s="106">
        <f t="shared" si="18"/>
        <v>7.1008548490489052E-3</v>
      </c>
      <c r="F204" s="101">
        <f t="shared" si="21"/>
        <v>0.71718633975393942</v>
      </c>
      <c r="G204" s="41"/>
      <c r="H204" s="42" t="str">
        <f t="shared" si="19"/>
        <v/>
      </c>
      <c r="I204" s="86" t="str">
        <f t="shared" si="20"/>
        <v/>
      </c>
      <c r="J204" s="67"/>
      <c r="L204" s="35"/>
      <c r="M204" s="35"/>
      <c r="N204" s="35"/>
      <c r="O204" s="35"/>
      <c r="P204" s="35"/>
      <c r="Q204" s="35"/>
      <c r="R204" s="35"/>
    </row>
    <row r="205" spans="2:18" x14ac:dyDescent="0.25">
      <c r="B205" s="21"/>
      <c r="C205" s="111">
        <v>199</v>
      </c>
      <c r="D205" s="94">
        <f t="shared" si="17"/>
        <v>0.71718633975393942</v>
      </c>
      <c r="E205" s="106">
        <f t="shared" si="18"/>
        <v>7.1718633975393943E-3</v>
      </c>
      <c r="F205" s="101">
        <f t="shared" si="21"/>
        <v>0.72435820315147881</v>
      </c>
      <c r="G205" s="41"/>
      <c r="H205" s="42" t="str">
        <f t="shared" si="19"/>
        <v/>
      </c>
      <c r="I205" s="86" t="str">
        <f t="shared" si="20"/>
        <v/>
      </c>
      <c r="J205" s="67"/>
      <c r="L205" s="35"/>
      <c r="M205" s="35"/>
      <c r="N205" s="35"/>
      <c r="O205" s="35"/>
      <c r="P205" s="35"/>
      <c r="Q205" s="35"/>
      <c r="R205" s="35"/>
    </row>
    <row r="206" spans="2:18" x14ac:dyDescent="0.25">
      <c r="B206" s="21"/>
      <c r="C206" s="111">
        <v>200</v>
      </c>
      <c r="D206" s="94">
        <f t="shared" si="17"/>
        <v>0.72435820315147881</v>
      </c>
      <c r="E206" s="106">
        <f t="shared" si="18"/>
        <v>7.2435820315147883E-3</v>
      </c>
      <c r="F206" s="101">
        <f t="shared" si="21"/>
        <v>0.73160178518299357</v>
      </c>
      <c r="G206" s="41"/>
      <c r="H206" s="42" t="str">
        <f t="shared" si="19"/>
        <v/>
      </c>
      <c r="I206" s="86" t="str">
        <f t="shared" si="20"/>
        <v/>
      </c>
      <c r="J206" s="67"/>
      <c r="L206" s="35"/>
      <c r="M206" s="35"/>
      <c r="N206" s="35"/>
      <c r="O206" s="35"/>
      <c r="P206" s="35"/>
      <c r="Q206" s="35"/>
      <c r="R206" s="35"/>
    </row>
    <row r="207" spans="2:18" x14ac:dyDescent="0.25">
      <c r="B207" s="21"/>
      <c r="C207" s="111">
        <v>201</v>
      </c>
      <c r="D207" s="94">
        <f t="shared" si="17"/>
        <v>0.73160178518299357</v>
      </c>
      <c r="E207" s="106">
        <f t="shared" si="18"/>
        <v>7.3160178518299358E-3</v>
      </c>
      <c r="F207" s="101">
        <f t="shared" si="21"/>
        <v>0.73891780303482346</v>
      </c>
      <c r="G207" s="41"/>
      <c r="H207" s="42" t="str">
        <f t="shared" si="19"/>
        <v/>
      </c>
      <c r="I207" s="86" t="str">
        <f t="shared" si="20"/>
        <v/>
      </c>
      <c r="J207" s="67"/>
      <c r="L207" s="35"/>
      <c r="M207" s="35"/>
      <c r="N207" s="35"/>
      <c r="O207" s="35"/>
      <c r="P207" s="35"/>
      <c r="Q207" s="35"/>
      <c r="R207" s="35"/>
    </row>
    <row r="208" spans="2:18" x14ac:dyDescent="0.25">
      <c r="B208" s="21"/>
      <c r="C208" s="111">
        <v>202</v>
      </c>
      <c r="D208" s="94">
        <f t="shared" si="17"/>
        <v>0.73891780303482346</v>
      </c>
      <c r="E208" s="106">
        <f t="shared" si="18"/>
        <v>7.3891780303482349E-3</v>
      </c>
      <c r="F208" s="101">
        <f t="shared" si="21"/>
        <v>0.74630698106517168</v>
      </c>
      <c r="G208" s="41"/>
      <c r="H208" s="42" t="str">
        <f t="shared" si="19"/>
        <v/>
      </c>
      <c r="I208" s="86" t="str">
        <f t="shared" si="20"/>
        <v/>
      </c>
      <c r="J208" s="67"/>
      <c r="L208" s="35"/>
      <c r="M208" s="35"/>
      <c r="N208" s="35"/>
      <c r="O208" s="35"/>
      <c r="P208" s="35"/>
      <c r="Q208" s="35"/>
      <c r="R208" s="35"/>
    </row>
    <row r="209" spans="2:18" x14ac:dyDescent="0.25">
      <c r="B209" s="21"/>
      <c r="C209" s="111">
        <v>203</v>
      </c>
      <c r="D209" s="94">
        <f t="shared" si="17"/>
        <v>0.74630698106517168</v>
      </c>
      <c r="E209" s="106">
        <f t="shared" si="18"/>
        <v>7.4630698106517169E-3</v>
      </c>
      <c r="F209" s="101">
        <f t="shared" si="21"/>
        <v>0.75377005087582338</v>
      </c>
      <c r="G209" s="41"/>
      <c r="H209" s="42" t="str">
        <f t="shared" si="19"/>
        <v/>
      </c>
      <c r="I209" s="86" t="str">
        <f t="shared" si="20"/>
        <v/>
      </c>
      <c r="J209" s="67"/>
      <c r="L209" s="35"/>
      <c r="M209" s="35"/>
      <c r="N209" s="35"/>
      <c r="O209" s="35"/>
      <c r="P209" s="35"/>
      <c r="Q209" s="35"/>
      <c r="R209" s="35"/>
    </row>
    <row r="210" spans="2:18" x14ac:dyDescent="0.25">
      <c r="B210" s="21"/>
      <c r="C210" s="111">
        <v>204</v>
      </c>
      <c r="D210" s="94">
        <f t="shared" si="17"/>
        <v>0.75377005087582338</v>
      </c>
      <c r="E210" s="106">
        <f t="shared" si="18"/>
        <v>7.5377005087582339E-3</v>
      </c>
      <c r="F210" s="101">
        <f t="shared" si="21"/>
        <v>0.76130775138458162</v>
      </c>
      <c r="G210" s="41"/>
      <c r="H210" s="42" t="str">
        <f t="shared" si="19"/>
        <v/>
      </c>
      <c r="I210" s="86" t="str">
        <f t="shared" si="20"/>
        <v/>
      </c>
      <c r="J210" s="67"/>
      <c r="L210" s="35"/>
      <c r="M210" s="35"/>
      <c r="N210" s="35"/>
      <c r="O210" s="35"/>
      <c r="P210" s="35"/>
      <c r="Q210" s="35"/>
      <c r="R210" s="35"/>
    </row>
    <row r="211" spans="2:18" x14ac:dyDescent="0.25">
      <c r="B211" s="21"/>
      <c r="C211" s="111">
        <v>205</v>
      </c>
      <c r="D211" s="94">
        <f t="shared" si="17"/>
        <v>0.76130775138458162</v>
      </c>
      <c r="E211" s="106">
        <f t="shared" si="18"/>
        <v>7.6130775138458168E-3</v>
      </c>
      <c r="F211" s="101">
        <f t="shared" si="21"/>
        <v>0.76892082889842739</v>
      </c>
      <c r="G211" s="41"/>
      <c r="H211" s="42" t="str">
        <f t="shared" si="19"/>
        <v/>
      </c>
      <c r="I211" s="86" t="str">
        <f t="shared" si="20"/>
        <v/>
      </c>
      <c r="J211" s="67"/>
      <c r="L211" s="35"/>
      <c r="M211" s="35"/>
      <c r="N211" s="35"/>
      <c r="O211" s="35"/>
      <c r="P211" s="35"/>
      <c r="Q211" s="35"/>
      <c r="R211" s="35"/>
    </row>
    <row r="212" spans="2:18" x14ac:dyDescent="0.25">
      <c r="B212" s="21"/>
      <c r="C212" s="111">
        <v>206</v>
      </c>
      <c r="D212" s="94">
        <f t="shared" si="17"/>
        <v>0.76892082889842739</v>
      </c>
      <c r="E212" s="106">
        <f t="shared" si="18"/>
        <v>7.6892082889842743E-3</v>
      </c>
      <c r="F212" s="101">
        <f t="shared" si="21"/>
        <v>0.77661003718741162</v>
      </c>
      <c r="G212" s="41"/>
      <c r="H212" s="42" t="str">
        <f t="shared" si="19"/>
        <v/>
      </c>
      <c r="I212" s="86" t="str">
        <f t="shared" si="20"/>
        <v/>
      </c>
      <c r="J212" s="67"/>
      <c r="L212" s="35"/>
      <c r="M212" s="35"/>
      <c r="N212" s="35"/>
      <c r="O212" s="35"/>
      <c r="P212" s="35"/>
      <c r="Q212" s="35"/>
      <c r="R212" s="35"/>
    </row>
    <row r="213" spans="2:18" x14ac:dyDescent="0.25">
      <c r="B213" s="21"/>
      <c r="C213" s="111">
        <v>207</v>
      </c>
      <c r="D213" s="94">
        <f t="shared" si="17"/>
        <v>0.77661003718741162</v>
      </c>
      <c r="E213" s="106">
        <f t="shared" si="18"/>
        <v>7.7661003718741163E-3</v>
      </c>
      <c r="F213" s="101">
        <f t="shared" si="21"/>
        <v>0.7843761375592857</v>
      </c>
      <c r="G213" s="41"/>
      <c r="H213" s="42" t="str">
        <f t="shared" si="19"/>
        <v/>
      </c>
      <c r="I213" s="86" t="str">
        <f t="shared" si="20"/>
        <v/>
      </c>
      <c r="J213" s="67"/>
      <c r="L213" s="35"/>
      <c r="M213" s="35"/>
      <c r="N213" s="35"/>
      <c r="O213" s="35"/>
      <c r="P213" s="35"/>
      <c r="Q213" s="35"/>
      <c r="R213" s="35"/>
    </row>
    <row r="214" spans="2:18" x14ac:dyDescent="0.25">
      <c r="B214" s="21"/>
      <c r="C214" s="111">
        <v>208</v>
      </c>
      <c r="D214" s="94">
        <f t="shared" si="17"/>
        <v>0.7843761375592857</v>
      </c>
      <c r="E214" s="106">
        <f t="shared" si="18"/>
        <v>7.8437613755928566E-3</v>
      </c>
      <c r="F214" s="101">
        <f t="shared" si="21"/>
        <v>0.79221989893487854</v>
      </c>
      <c r="G214" s="41"/>
      <c r="H214" s="42" t="str">
        <f t="shared" si="19"/>
        <v/>
      </c>
      <c r="I214" s="86" t="str">
        <f t="shared" si="20"/>
        <v/>
      </c>
      <c r="J214" s="67"/>
      <c r="L214" s="35"/>
      <c r="M214" s="35"/>
      <c r="N214" s="35"/>
      <c r="O214" s="35"/>
      <c r="P214" s="35"/>
      <c r="Q214" s="35"/>
      <c r="R214" s="35"/>
    </row>
    <row r="215" spans="2:18" x14ac:dyDescent="0.25">
      <c r="B215" s="21"/>
      <c r="C215" s="111">
        <v>209</v>
      </c>
      <c r="D215" s="94">
        <f t="shared" si="17"/>
        <v>0.79221989893487854</v>
      </c>
      <c r="E215" s="106">
        <f t="shared" si="18"/>
        <v>7.9221989893487853E-3</v>
      </c>
      <c r="F215" s="101">
        <f t="shared" si="21"/>
        <v>0.8001420979242273</v>
      </c>
      <c r="G215" s="41"/>
      <c r="H215" s="42" t="str">
        <f t="shared" si="19"/>
        <v/>
      </c>
      <c r="I215" s="86" t="str">
        <f t="shared" si="20"/>
        <v/>
      </c>
      <c r="J215" s="67"/>
      <c r="L215" s="35"/>
      <c r="M215" s="35"/>
      <c r="N215" s="35"/>
      <c r="O215" s="35"/>
      <c r="P215" s="35"/>
      <c r="Q215" s="35"/>
      <c r="R215" s="35"/>
    </row>
    <row r="216" spans="2:18" x14ac:dyDescent="0.25">
      <c r="B216" s="21"/>
      <c r="C216" s="111">
        <v>210</v>
      </c>
      <c r="D216" s="94">
        <f t="shared" si="17"/>
        <v>0.8001420979242273</v>
      </c>
      <c r="E216" s="106">
        <f t="shared" si="18"/>
        <v>8.0014209792422727E-3</v>
      </c>
      <c r="F216" s="101">
        <f t="shared" si="21"/>
        <v>0.80814351890346958</v>
      </c>
      <c r="G216" s="41"/>
      <c r="H216" s="42" t="str">
        <f t="shared" si="19"/>
        <v/>
      </c>
      <c r="I216" s="86" t="str">
        <f t="shared" si="20"/>
        <v/>
      </c>
      <c r="J216" s="67"/>
      <c r="L216" s="35"/>
      <c r="M216" s="35"/>
      <c r="N216" s="35"/>
      <c r="O216" s="35"/>
      <c r="P216" s="35"/>
      <c r="Q216" s="35"/>
      <c r="R216" s="35"/>
    </row>
    <row r="217" spans="2:18" x14ac:dyDescent="0.25">
      <c r="B217" s="21"/>
      <c r="C217" s="111">
        <v>211</v>
      </c>
      <c r="D217" s="94">
        <f t="shared" si="17"/>
        <v>0.80814351890346958</v>
      </c>
      <c r="E217" s="106">
        <f t="shared" si="18"/>
        <v>8.0814351890346955E-3</v>
      </c>
      <c r="F217" s="101">
        <f t="shared" si="21"/>
        <v>0.81622495409250428</v>
      </c>
      <c r="G217" s="41"/>
      <c r="H217" s="42" t="str">
        <f t="shared" si="19"/>
        <v/>
      </c>
      <c r="I217" s="86" t="str">
        <f t="shared" si="20"/>
        <v/>
      </c>
      <c r="J217" s="67"/>
      <c r="L217" s="35"/>
      <c r="M217" s="35"/>
      <c r="N217" s="35"/>
      <c r="O217" s="35"/>
      <c r="P217" s="35"/>
      <c r="Q217" s="35"/>
      <c r="R217" s="35"/>
    </row>
    <row r="218" spans="2:18" x14ac:dyDescent="0.25">
      <c r="B218" s="21"/>
      <c r="C218" s="111">
        <v>212</v>
      </c>
      <c r="D218" s="94">
        <f t="shared" si="17"/>
        <v>0.81622495409250428</v>
      </c>
      <c r="E218" s="106">
        <f t="shared" si="18"/>
        <v>8.1622495409250425E-3</v>
      </c>
      <c r="F218" s="101">
        <f t="shared" si="21"/>
        <v>0.82438720363342932</v>
      </c>
      <c r="G218" s="41"/>
      <c r="H218" s="42" t="str">
        <f t="shared" si="19"/>
        <v/>
      </c>
      <c r="I218" s="86" t="str">
        <f t="shared" si="20"/>
        <v/>
      </c>
      <c r="J218" s="67"/>
      <c r="L218" s="35"/>
      <c r="M218" s="35"/>
      <c r="N218" s="35"/>
      <c r="O218" s="35"/>
      <c r="P218" s="35"/>
      <c r="Q218" s="35"/>
      <c r="R218" s="35"/>
    </row>
    <row r="219" spans="2:18" x14ac:dyDescent="0.25">
      <c r="B219" s="21"/>
      <c r="C219" s="111">
        <v>213</v>
      </c>
      <c r="D219" s="94">
        <f t="shared" si="17"/>
        <v>0.82438720363342932</v>
      </c>
      <c r="E219" s="106">
        <f t="shared" si="18"/>
        <v>8.2438720363342925E-3</v>
      </c>
      <c r="F219" s="101">
        <f t="shared" si="21"/>
        <v>0.83263107566976358</v>
      </c>
      <c r="G219" s="41"/>
      <c r="H219" s="42" t="str">
        <f t="shared" si="19"/>
        <v/>
      </c>
      <c r="I219" s="86" t="str">
        <f t="shared" si="20"/>
        <v/>
      </c>
      <c r="J219" s="67"/>
      <c r="L219" s="35"/>
      <c r="M219" s="35"/>
      <c r="N219" s="35"/>
      <c r="O219" s="35"/>
      <c r="P219" s="35"/>
      <c r="Q219" s="35"/>
      <c r="R219" s="35"/>
    </row>
    <row r="220" spans="2:18" x14ac:dyDescent="0.25">
      <c r="B220" s="21"/>
      <c r="C220" s="111">
        <v>214</v>
      </c>
      <c r="D220" s="94">
        <f t="shared" si="17"/>
        <v>0.83263107566976358</v>
      </c>
      <c r="E220" s="106">
        <f t="shared" si="18"/>
        <v>8.3263107566976351E-3</v>
      </c>
      <c r="F220" s="101">
        <f t="shared" si="21"/>
        <v>0.84095738642646123</v>
      </c>
      <c r="G220" s="41"/>
      <c r="H220" s="42" t="str">
        <f t="shared" si="19"/>
        <v/>
      </c>
      <c r="I220" s="86" t="str">
        <f t="shared" si="20"/>
        <v/>
      </c>
      <c r="J220" s="67"/>
      <c r="L220" s="35"/>
      <c r="M220" s="35"/>
      <c r="N220" s="35"/>
      <c r="O220" s="35"/>
      <c r="P220" s="35"/>
      <c r="Q220" s="35"/>
      <c r="R220" s="35"/>
    </row>
    <row r="221" spans="2:18" x14ac:dyDescent="0.25">
      <c r="B221" s="21"/>
      <c r="C221" s="111">
        <v>215</v>
      </c>
      <c r="D221" s="94">
        <f t="shared" si="17"/>
        <v>0.84095738642646123</v>
      </c>
      <c r="E221" s="106">
        <f t="shared" si="18"/>
        <v>8.409573864264613E-3</v>
      </c>
      <c r="F221" s="101">
        <f t="shared" si="21"/>
        <v>0.84936696029072589</v>
      </c>
      <c r="G221" s="41"/>
      <c r="H221" s="42" t="str">
        <f t="shared" si="19"/>
        <v/>
      </c>
      <c r="I221" s="86" t="str">
        <f t="shared" si="20"/>
        <v/>
      </c>
      <c r="J221" s="67"/>
      <c r="L221" s="35"/>
      <c r="M221" s="35"/>
      <c r="N221" s="35"/>
      <c r="O221" s="35"/>
      <c r="P221" s="35"/>
      <c r="Q221" s="35"/>
      <c r="R221" s="35"/>
    </row>
    <row r="222" spans="2:18" x14ac:dyDescent="0.25">
      <c r="B222" s="21"/>
      <c r="C222" s="111">
        <v>216</v>
      </c>
      <c r="D222" s="94">
        <f t="shared" si="17"/>
        <v>0.84936696029072589</v>
      </c>
      <c r="E222" s="106">
        <f t="shared" si="18"/>
        <v>8.4936696029072594E-3</v>
      </c>
      <c r="F222" s="101">
        <f t="shared" si="21"/>
        <v>0.8578606298936331</v>
      </c>
      <c r="G222" s="41"/>
      <c r="H222" s="42" t="str">
        <f t="shared" si="19"/>
        <v/>
      </c>
      <c r="I222" s="86" t="str">
        <f t="shared" si="20"/>
        <v/>
      </c>
      <c r="J222" s="67"/>
      <c r="L222" s="35"/>
      <c r="M222" s="35"/>
      <c r="N222" s="35"/>
      <c r="O222" s="35"/>
      <c r="P222" s="35"/>
      <c r="Q222" s="35"/>
      <c r="R222" s="35"/>
    </row>
    <row r="223" spans="2:18" x14ac:dyDescent="0.25">
      <c r="B223" s="21"/>
      <c r="C223" s="111">
        <v>217</v>
      </c>
      <c r="D223" s="94">
        <f t="shared" si="17"/>
        <v>0.8578606298936331</v>
      </c>
      <c r="E223" s="106">
        <f t="shared" si="18"/>
        <v>8.5786062989363313E-3</v>
      </c>
      <c r="F223" s="101">
        <f t="shared" si="21"/>
        <v>0.86643923619256946</v>
      </c>
      <c r="G223" s="41"/>
      <c r="H223" s="42" t="str">
        <f t="shared" si="19"/>
        <v/>
      </c>
      <c r="I223" s="86" t="str">
        <f t="shared" si="20"/>
        <v/>
      </c>
      <c r="J223" s="67"/>
      <c r="L223" s="35"/>
      <c r="M223" s="35"/>
      <c r="N223" s="35"/>
      <c r="O223" s="35"/>
      <c r="P223" s="35"/>
      <c r="Q223" s="35"/>
      <c r="R223" s="35"/>
    </row>
    <row r="224" spans="2:18" x14ac:dyDescent="0.25">
      <c r="B224" s="21"/>
      <c r="C224" s="111">
        <v>218</v>
      </c>
      <c r="D224" s="94">
        <f t="shared" si="17"/>
        <v>0.86643923619256946</v>
      </c>
      <c r="E224" s="106">
        <f t="shared" si="18"/>
        <v>8.6643923619256942E-3</v>
      </c>
      <c r="F224" s="101">
        <f t="shared" si="21"/>
        <v>0.87510362855449519</v>
      </c>
      <c r="G224" s="41"/>
      <c r="H224" s="42" t="str">
        <f t="shared" si="19"/>
        <v/>
      </c>
      <c r="I224" s="86" t="str">
        <f t="shared" si="20"/>
        <v/>
      </c>
      <c r="J224" s="67"/>
      <c r="L224" s="35"/>
      <c r="M224" s="35"/>
      <c r="N224" s="35"/>
      <c r="O224" s="35"/>
      <c r="P224" s="35"/>
      <c r="Q224" s="35"/>
      <c r="R224" s="35"/>
    </row>
    <row r="225" spans="2:18" x14ac:dyDescent="0.25">
      <c r="B225" s="21"/>
      <c r="C225" s="111">
        <v>219</v>
      </c>
      <c r="D225" s="94">
        <f t="shared" si="17"/>
        <v>0.87510362855449519</v>
      </c>
      <c r="E225" s="106">
        <f t="shared" si="18"/>
        <v>8.7510362855449525E-3</v>
      </c>
      <c r="F225" s="101">
        <f t="shared" si="21"/>
        <v>0.88385466484004016</v>
      </c>
      <c r="G225" s="41"/>
      <c r="H225" s="42" t="str">
        <f t="shared" si="19"/>
        <v/>
      </c>
      <c r="I225" s="86" t="str">
        <f t="shared" si="20"/>
        <v/>
      </c>
      <c r="J225" s="67"/>
      <c r="L225" s="35"/>
      <c r="M225" s="35"/>
      <c r="N225" s="35"/>
      <c r="O225" s="35"/>
      <c r="P225" s="35"/>
      <c r="Q225" s="35"/>
      <c r="R225" s="35"/>
    </row>
    <row r="226" spans="2:18" x14ac:dyDescent="0.25">
      <c r="B226" s="21"/>
      <c r="C226" s="111">
        <v>220</v>
      </c>
      <c r="D226" s="94">
        <f t="shared" si="17"/>
        <v>0.88385466484004016</v>
      </c>
      <c r="E226" s="106">
        <f t="shared" si="18"/>
        <v>8.838546648400402E-3</v>
      </c>
      <c r="F226" s="101">
        <f t="shared" si="21"/>
        <v>0.89269321148844061</v>
      </c>
      <c r="G226" s="41"/>
      <c r="H226" s="42" t="str">
        <f t="shared" si="19"/>
        <v/>
      </c>
      <c r="I226" s="86" t="str">
        <f t="shared" si="20"/>
        <v/>
      </c>
      <c r="J226" s="67"/>
      <c r="L226" s="35"/>
      <c r="M226" s="35"/>
      <c r="N226" s="35"/>
      <c r="O226" s="35"/>
      <c r="P226" s="35"/>
      <c r="Q226" s="35"/>
      <c r="R226" s="35"/>
    </row>
    <row r="227" spans="2:18" x14ac:dyDescent="0.25">
      <c r="B227" s="21"/>
      <c r="C227" s="111">
        <v>221</v>
      </c>
      <c r="D227" s="94">
        <f t="shared" si="17"/>
        <v>0.89269321148844061</v>
      </c>
      <c r="E227" s="106">
        <f t="shared" si="18"/>
        <v>8.9269321148844061E-3</v>
      </c>
      <c r="F227" s="101">
        <f t="shared" si="21"/>
        <v>0.90162014360332499</v>
      </c>
      <c r="G227" s="41"/>
      <c r="H227" s="42" t="str">
        <f t="shared" si="19"/>
        <v/>
      </c>
      <c r="I227" s="86" t="str">
        <f t="shared" si="20"/>
        <v/>
      </c>
      <c r="J227" s="67"/>
      <c r="L227" s="35"/>
      <c r="M227" s="35"/>
      <c r="N227" s="35"/>
      <c r="O227" s="35"/>
      <c r="P227" s="35"/>
      <c r="Q227" s="35"/>
      <c r="R227" s="35"/>
    </row>
    <row r="228" spans="2:18" x14ac:dyDescent="0.25">
      <c r="B228" s="21"/>
      <c r="C228" s="111">
        <v>222</v>
      </c>
      <c r="D228" s="94">
        <f t="shared" si="17"/>
        <v>0.90162014360332499</v>
      </c>
      <c r="E228" s="106">
        <f t="shared" si="18"/>
        <v>9.0162014360332509E-3</v>
      </c>
      <c r="F228" s="101">
        <f t="shared" si="21"/>
        <v>0.9106363450393582</v>
      </c>
      <c r="G228" s="41"/>
      <c r="H228" s="42" t="str">
        <f t="shared" si="19"/>
        <v/>
      </c>
      <c r="I228" s="86" t="str">
        <f t="shared" si="20"/>
        <v/>
      </c>
      <c r="J228" s="67"/>
      <c r="L228" s="35"/>
      <c r="M228" s="35"/>
      <c r="N228" s="35"/>
      <c r="O228" s="35"/>
      <c r="P228" s="35"/>
      <c r="Q228" s="35"/>
      <c r="R228" s="35"/>
    </row>
    <row r="229" spans="2:18" x14ac:dyDescent="0.25">
      <c r="B229" s="21"/>
      <c r="C229" s="111">
        <v>223</v>
      </c>
      <c r="D229" s="94">
        <f t="shared" ref="D229:D292" si="22">F228</f>
        <v>0.9106363450393582</v>
      </c>
      <c r="E229" s="106">
        <f t="shared" si="18"/>
        <v>9.1063634503935828E-3</v>
      </c>
      <c r="F229" s="101">
        <f t="shared" si="21"/>
        <v>0.91974270848975181</v>
      </c>
      <c r="G229" s="41"/>
      <c r="H229" s="42" t="str">
        <f t="shared" si="19"/>
        <v/>
      </c>
      <c r="I229" s="86" t="str">
        <f t="shared" si="20"/>
        <v/>
      </c>
      <c r="J229" s="67"/>
      <c r="L229" s="35"/>
      <c r="M229" s="35"/>
      <c r="N229" s="35"/>
      <c r="O229" s="35"/>
      <c r="P229" s="35"/>
      <c r="Q229" s="35"/>
      <c r="R229" s="35"/>
    </row>
    <row r="230" spans="2:18" x14ac:dyDescent="0.25">
      <c r="B230" s="21"/>
      <c r="C230" s="111">
        <v>224</v>
      </c>
      <c r="D230" s="94">
        <f t="shared" si="22"/>
        <v>0.91974270848975181</v>
      </c>
      <c r="E230" s="106">
        <f t="shared" si="18"/>
        <v>9.1974270848975189E-3</v>
      </c>
      <c r="F230" s="101">
        <f t="shared" si="21"/>
        <v>0.92894013557464938</v>
      </c>
      <c r="G230" s="41"/>
      <c r="H230" s="42" t="str">
        <f t="shared" si="19"/>
        <v/>
      </c>
      <c r="I230" s="86" t="str">
        <f t="shared" si="20"/>
        <v/>
      </c>
      <c r="J230" s="67"/>
      <c r="L230" s="35"/>
      <c r="M230" s="35"/>
      <c r="N230" s="35"/>
      <c r="O230" s="35"/>
      <c r="P230" s="35"/>
      <c r="Q230" s="35"/>
      <c r="R230" s="35"/>
    </row>
    <row r="231" spans="2:18" x14ac:dyDescent="0.25">
      <c r="B231" s="21"/>
      <c r="C231" s="111">
        <v>225</v>
      </c>
      <c r="D231" s="94">
        <f t="shared" si="22"/>
        <v>0.92894013557464938</v>
      </c>
      <c r="E231" s="106">
        <f t="shared" si="18"/>
        <v>9.289401355746494E-3</v>
      </c>
      <c r="F231" s="101">
        <f t="shared" si="21"/>
        <v>0.9382295369303959</v>
      </c>
      <c r="G231" s="41"/>
      <c r="H231" s="42" t="str">
        <f t="shared" si="19"/>
        <v/>
      </c>
      <c r="I231" s="86" t="str">
        <f t="shared" si="20"/>
        <v/>
      </c>
      <c r="J231" s="67"/>
      <c r="L231" s="35"/>
      <c r="M231" s="35"/>
      <c r="N231" s="35"/>
      <c r="O231" s="35"/>
      <c r="P231" s="35"/>
      <c r="Q231" s="35"/>
      <c r="R231" s="35"/>
    </row>
    <row r="232" spans="2:18" x14ac:dyDescent="0.25">
      <c r="B232" s="21"/>
      <c r="C232" s="111">
        <v>226</v>
      </c>
      <c r="D232" s="94">
        <f t="shared" si="22"/>
        <v>0.9382295369303959</v>
      </c>
      <c r="E232" s="106">
        <f t="shared" si="18"/>
        <v>9.3822953693039595E-3</v>
      </c>
      <c r="F232" s="101">
        <f t="shared" si="21"/>
        <v>0.94761183229969981</v>
      </c>
      <c r="G232" s="41"/>
      <c r="H232" s="42" t="str">
        <f t="shared" si="19"/>
        <v/>
      </c>
      <c r="I232" s="86" t="str">
        <f t="shared" si="20"/>
        <v/>
      </c>
      <c r="J232" s="67"/>
      <c r="L232" s="35"/>
      <c r="M232" s="35"/>
      <c r="N232" s="35"/>
      <c r="O232" s="35"/>
      <c r="P232" s="35"/>
      <c r="Q232" s="35"/>
      <c r="R232" s="35"/>
    </row>
    <row r="233" spans="2:18" x14ac:dyDescent="0.25">
      <c r="B233" s="21"/>
      <c r="C233" s="111">
        <v>227</v>
      </c>
      <c r="D233" s="94">
        <f t="shared" si="22"/>
        <v>0.94761183229969981</v>
      </c>
      <c r="E233" s="106">
        <f t="shared" si="18"/>
        <v>9.4761183229969976E-3</v>
      </c>
      <c r="F233" s="101">
        <f t="shared" si="21"/>
        <v>0.9570879506226968</v>
      </c>
      <c r="G233" s="41"/>
      <c r="H233" s="42" t="str">
        <f t="shared" si="19"/>
        <v/>
      </c>
      <c r="I233" s="86" t="str">
        <f t="shared" si="20"/>
        <v/>
      </c>
      <c r="J233" s="67"/>
      <c r="L233" s="35"/>
      <c r="M233" s="35"/>
      <c r="N233" s="35"/>
      <c r="O233" s="35"/>
      <c r="P233" s="35"/>
      <c r="Q233" s="35"/>
      <c r="R233" s="35"/>
    </row>
    <row r="234" spans="2:18" x14ac:dyDescent="0.25">
      <c r="B234" s="21"/>
      <c r="C234" s="111">
        <v>228</v>
      </c>
      <c r="D234" s="94">
        <f t="shared" si="22"/>
        <v>0.9570879506226968</v>
      </c>
      <c r="E234" s="106">
        <f t="shared" si="18"/>
        <v>9.5708795062269675E-3</v>
      </c>
      <c r="F234" s="101">
        <f t="shared" si="21"/>
        <v>0.96665883012892373</v>
      </c>
      <c r="G234" s="41"/>
      <c r="H234" s="42" t="str">
        <f t="shared" si="19"/>
        <v/>
      </c>
      <c r="I234" s="86" t="str">
        <f t="shared" si="20"/>
        <v/>
      </c>
      <c r="J234" s="67"/>
      <c r="L234" s="35"/>
      <c r="M234" s="35"/>
      <c r="N234" s="35"/>
      <c r="O234" s="35"/>
      <c r="P234" s="35"/>
      <c r="Q234" s="35"/>
      <c r="R234" s="35"/>
    </row>
    <row r="235" spans="2:18" x14ac:dyDescent="0.25">
      <c r="B235" s="21"/>
      <c r="C235" s="111">
        <v>229</v>
      </c>
      <c r="D235" s="94">
        <f t="shared" si="22"/>
        <v>0.96665883012892373</v>
      </c>
      <c r="E235" s="106">
        <f t="shared" si="18"/>
        <v>9.6665883012892369E-3</v>
      </c>
      <c r="F235" s="101">
        <f t="shared" si="21"/>
        <v>0.97632541843021292</v>
      </c>
      <c r="G235" s="41"/>
      <c r="H235" s="42" t="str">
        <f t="shared" si="19"/>
        <v/>
      </c>
      <c r="I235" s="86" t="str">
        <f t="shared" si="20"/>
        <v/>
      </c>
      <c r="J235" s="67"/>
      <c r="L235" s="35"/>
      <c r="M235" s="35"/>
      <c r="N235" s="35"/>
      <c r="O235" s="35"/>
      <c r="P235" s="35"/>
      <c r="Q235" s="35"/>
      <c r="R235" s="35"/>
    </row>
    <row r="236" spans="2:18" x14ac:dyDescent="0.25">
      <c r="B236" s="21"/>
      <c r="C236" s="111">
        <v>230</v>
      </c>
      <c r="D236" s="94">
        <f t="shared" si="22"/>
        <v>0.97632541843021292</v>
      </c>
      <c r="E236" s="106">
        <f t="shared" si="18"/>
        <v>9.7632541843021298E-3</v>
      </c>
      <c r="F236" s="101">
        <f t="shared" si="21"/>
        <v>0.98608867261451505</v>
      </c>
      <c r="G236" s="41"/>
      <c r="H236" s="42" t="str">
        <f t="shared" si="19"/>
        <v/>
      </c>
      <c r="I236" s="86" t="str">
        <f t="shared" si="20"/>
        <v/>
      </c>
      <c r="J236" s="67"/>
      <c r="L236" s="35"/>
      <c r="M236" s="35"/>
      <c r="N236" s="35"/>
      <c r="O236" s="35"/>
      <c r="P236" s="35"/>
      <c r="Q236" s="35"/>
      <c r="R236" s="35"/>
    </row>
    <row r="237" spans="2:18" x14ac:dyDescent="0.25">
      <c r="B237" s="21"/>
      <c r="C237" s="111">
        <v>231</v>
      </c>
      <c r="D237" s="94">
        <f t="shared" si="22"/>
        <v>0.98608867261451505</v>
      </c>
      <c r="E237" s="106">
        <f t="shared" si="18"/>
        <v>9.8608867261451502E-3</v>
      </c>
      <c r="F237" s="101">
        <f t="shared" si="21"/>
        <v>0.99594955934066021</v>
      </c>
      <c r="G237" s="41"/>
      <c r="H237" s="42" t="str">
        <f t="shared" si="19"/>
        <v/>
      </c>
      <c r="I237" s="86" t="str">
        <f t="shared" si="20"/>
        <v/>
      </c>
      <c r="J237" s="67"/>
      <c r="L237" s="35"/>
      <c r="M237" s="35"/>
      <c r="N237" s="35"/>
      <c r="O237" s="35"/>
      <c r="P237" s="35"/>
      <c r="Q237" s="35"/>
      <c r="R237" s="35"/>
    </row>
    <row r="238" spans="2:18" x14ac:dyDescent="0.25">
      <c r="B238" s="21"/>
      <c r="C238" s="111">
        <v>232</v>
      </c>
      <c r="D238" s="94">
        <f t="shared" si="22"/>
        <v>0.99594955934066021</v>
      </c>
      <c r="E238" s="106">
        <f t="shared" si="18"/>
        <v>9.9594955934066021E-3</v>
      </c>
      <c r="F238" s="101">
        <f t="shared" si="21"/>
        <v>1.0059090549340668</v>
      </c>
      <c r="G238" s="41"/>
      <c r="H238" s="42" t="str">
        <f t="shared" si="19"/>
        <v/>
      </c>
      <c r="I238" s="86" t="str">
        <f t="shared" si="20"/>
        <v/>
      </c>
      <c r="J238" s="67"/>
      <c r="L238" s="35"/>
      <c r="M238" s="35"/>
      <c r="N238" s="35"/>
      <c r="O238" s="35"/>
      <c r="P238" s="35"/>
      <c r="Q238" s="35"/>
      <c r="R238" s="35"/>
    </row>
    <row r="239" spans="2:18" x14ac:dyDescent="0.25">
      <c r="B239" s="21"/>
      <c r="C239" s="111">
        <v>233</v>
      </c>
      <c r="D239" s="94">
        <f t="shared" si="22"/>
        <v>1.0059090549340668</v>
      </c>
      <c r="E239" s="106">
        <f t="shared" si="18"/>
        <v>1.0059090549340668E-2</v>
      </c>
      <c r="F239" s="101">
        <f t="shared" si="21"/>
        <v>1.0159681454834075</v>
      </c>
      <c r="G239" s="41"/>
      <c r="H239" s="42" t="str">
        <f t="shared" si="19"/>
        <v/>
      </c>
      <c r="I239" s="86" t="str">
        <f t="shared" si="20"/>
        <v/>
      </c>
      <c r="J239" s="67"/>
      <c r="L239" s="35"/>
      <c r="M239" s="35"/>
      <c r="N239" s="35"/>
      <c r="O239" s="35"/>
      <c r="P239" s="35"/>
      <c r="Q239" s="35"/>
      <c r="R239" s="35"/>
    </row>
    <row r="240" spans="2:18" x14ac:dyDescent="0.25">
      <c r="B240" s="21"/>
      <c r="C240" s="111">
        <v>234</v>
      </c>
      <c r="D240" s="94">
        <f t="shared" si="22"/>
        <v>1.0159681454834075</v>
      </c>
      <c r="E240" s="106">
        <f t="shared" si="18"/>
        <v>1.0159681454834075E-2</v>
      </c>
      <c r="F240" s="101">
        <f t="shared" si="21"/>
        <v>1.0261278269382417</v>
      </c>
      <c r="G240" s="41"/>
      <c r="H240" s="42" t="str">
        <f t="shared" si="19"/>
        <v/>
      </c>
      <c r="I240" s="86" t="str">
        <f t="shared" si="20"/>
        <v/>
      </c>
      <c r="J240" s="67"/>
      <c r="L240" s="35"/>
      <c r="M240" s="35"/>
      <c r="N240" s="35"/>
      <c r="O240" s="35"/>
      <c r="P240" s="35"/>
      <c r="Q240" s="35"/>
      <c r="R240" s="35"/>
    </row>
    <row r="241" spans="2:18" x14ac:dyDescent="0.25">
      <c r="B241" s="21"/>
      <c r="C241" s="111">
        <v>235</v>
      </c>
      <c r="D241" s="94">
        <f t="shared" si="22"/>
        <v>1.0261278269382417</v>
      </c>
      <c r="E241" s="106">
        <f t="shared" si="18"/>
        <v>1.0261278269382416E-2</v>
      </c>
      <c r="F241" s="101">
        <f t="shared" si="21"/>
        <v>1.0363891052076242</v>
      </c>
      <c r="G241" s="41"/>
      <c r="H241" s="42" t="str">
        <f t="shared" si="19"/>
        <v/>
      </c>
      <c r="I241" s="86" t="str">
        <f t="shared" si="20"/>
        <v/>
      </c>
      <c r="J241" s="67"/>
      <c r="L241" s="35"/>
      <c r="M241" s="35"/>
      <c r="N241" s="35"/>
      <c r="O241" s="35"/>
      <c r="P241" s="35"/>
      <c r="Q241" s="35"/>
      <c r="R241" s="35"/>
    </row>
    <row r="242" spans="2:18" x14ac:dyDescent="0.25">
      <c r="B242" s="21"/>
      <c r="C242" s="111">
        <v>236</v>
      </c>
      <c r="D242" s="94">
        <f t="shared" si="22"/>
        <v>1.0363891052076242</v>
      </c>
      <c r="E242" s="106">
        <f t="shared" si="18"/>
        <v>1.0363891052076243E-2</v>
      </c>
      <c r="F242" s="101">
        <f t="shared" si="21"/>
        <v>1.0467529962597004</v>
      </c>
      <c r="G242" s="41"/>
      <c r="H242" s="42" t="str">
        <f t="shared" si="19"/>
        <v/>
      </c>
      <c r="I242" s="86" t="str">
        <f t="shared" si="20"/>
        <v/>
      </c>
      <c r="J242" s="67"/>
      <c r="L242" s="35"/>
      <c r="M242" s="35"/>
      <c r="N242" s="35"/>
      <c r="O242" s="35"/>
      <c r="P242" s="35"/>
      <c r="Q242" s="35"/>
      <c r="R242" s="35"/>
    </row>
    <row r="243" spans="2:18" x14ac:dyDescent="0.25">
      <c r="B243" s="21"/>
      <c r="C243" s="111">
        <v>237</v>
      </c>
      <c r="D243" s="94">
        <f t="shared" si="22"/>
        <v>1.0467529962597004</v>
      </c>
      <c r="E243" s="106">
        <f t="shared" si="18"/>
        <v>1.0467529962597004E-2</v>
      </c>
      <c r="F243" s="101">
        <f t="shared" si="21"/>
        <v>1.0572205262222973</v>
      </c>
      <c r="G243" s="41"/>
      <c r="H243" s="42" t="str">
        <f t="shared" si="19"/>
        <v/>
      </c>
      <c r="I243" s="86" t="str">
        <f t="shared" si="20"/>
        <v/>
      </c>
      <c r="J243" s="67"/>
      <c r="L243" s="35"/>
      <c r="M243" s="35"/>
      <c r="N243" s="35"/>
      <c r="O243" s="35"/>
      <c r="P243" s="35"/>
      <c r="Q243" s="35"/>
      <c r="R243" s="35"/>
    </row>
    <row r="244" spans="2:18" x14ac:dyDescent="0.25">
      <c r="B244" s="21"/>
      <c r="C244" s="111">
        <v>238</v>
      </c>
      <c r="D244" s="94">
        <f t="shared" si="22"/>
        <v>1.0572205262222973</v>
      </c>
      <c r="E244" s="106">
        <f t="shared" si="18"/>
        <v>1.0572205262222974E-2</v>
      </c>
      <c r="F244" s="101">
        <f t="shared" si="21"/>
        <v>1.0677927314845204</v>
      </c>
      <c r="G244" s="41"/>
      <c r="H244" s="42" t="str">
        <f t="shared" si="19"/>
        <v/>
      </c>
      <c r="I244" s="86" t="str">
        <f t="shared" si="20"/>
        <v/>
      </c>
      <c r="J244" s="67"/>
      <c r="L244" s="35"/>
      <c r="M244" s="35"/>
      <c r="N244" s="35"/>
      <c r="O244" s="35"/>
      <c r="P244" s="35"/>
      <c r="Q244" s="35"/>
      <c r="R244" s="35"/>
    </row>
    <row r="245" spans="2:18" x14ac:dyDescent="0.25">
      <c r="B245" s="21"/>
      <c r="C245" s="111">
        <v>239</v>
      </c>
      <c r="D245" s="94">
        <f t="shared" si="22"/>
        <v>1.0677927314845204</v>
      </c>
      <c r="E245" s="106">
        <f t="shared" si="18"/>
        <v>1.0677927314845204E-2</v>
      </c>
      <c r="F245" s="101">
        <f t="shared" si="21"/>
        <v>1.0784706587993655</v>
      </c>
      <c r="G245" s="41"/>
      <c r="H245" s="42" t="str">
        <f t="shared" si="19"/>
        <v/>
      </c>
      <c r="I245" s="86" t="str">
        <f t="shared" si="20"/>
        <v/>
      </c>
      <c r="J245" s="67"/>
      <c r="L245" s="35"/>
      <c r="M245" s="35"/>
      <c r="N245" s="35"/>
      <c r="O245" s="35"/>
      <c r="P245" s="35"/>
      <c r="Q245" s="35"/>
      <c r="R245" s="35"/>
    </row>
    <row r="246" spans="2:18" x14ac:dyDescent="0.25">
      <c r="B246" s="21"/>
      <c r="C246" s="111">
        <v>240</v>
      </c>
      <c r="D246" s="94">
        <f t="shared" si="22"/>
        <v>1.0784706587993655</v>
      </c>
      <c r="E246" s="106">
        <f t="shared" si="18"/>
        <v>1.0784706587993655E-2</v>
      </c>
      <c r="F246" s="101">
        <f t="shared" si="21"/>
        <v>1.0892553653873591</v>
      </c>
      <c r="G246" s="41"/>
      <c r="H246" s="42" t="str">
        <f t="shared" si="19"/>
        <v/>
      </c>
      <c r="I246" s="86" t="str">
        <f t="shared" si="20"/>
        <v/>
      </c>
      <c r="J246" s="67"/>
      <c r="L246" s="35"/>
      <c r="M246" s="35"/>
      <c r="N246" s="35"/>
      <c r="O246" s="35"/>
      <c r="P246" s="35"/>
      <c r="Q246" s="35"/>
      <c r="R246" s="35"/>
    </row>
    <row r="247" spans="2:18" x14ac:dyDescent="0.25">
      <c r="B247" s="21"/>
      <c r="C247" s="111">
        <v>241</v>
      </c>
      <c r="D247" s="94">
        <f t="shared" si="22"/>
        <v>1.0892553653873591</v>
      </c>
      <c r="E247" s="106">
        <f t="shared" si="18"/>
        <v>1.0892553653873592E-2</v>
      </c>
      <c r="F247" s="101">
        <f t="shared" si="21"/>
        <v>1.1001479190412327</v>
      </c>
      <c r="G247" s="41"/>
      <c r="H247" s="42" t="str">
        <f t="shared" si="19"/>
        <v/>
      </c>
      <c r="I247" s="86" t="str">
        <f t="shared" si="20"/>
        <v/>
      </c>
      <c r="J247" s="67"/>
      <c r="L247" s="35"/>
      <c r="M247" s="35"/>
      <c r="N247" s="35"/>
      <c r="O247" s="35"/>
      <c r="P247" s="35"/>
      <c r="Q247" s="35"/>
      <c r="R247" s="35"/>
    </row>
    <row r="248" spans="2:18" x14ac:dyDescent="0.25">
      <c r="B248" s="21"/>
      <c r="C248" s="111">
        <v>242</v>
      </c>
      <c r="D248" s="94">
        <f t="shared" si="22"/>
        <v>1.1001479190412327</v>
      </c>
      <c r="E248" s="106">
        <f t="shared" si="18"/>
        <v>1.1001479190412326E-2</v>
      </c>
      <c r="F248" s="101">
        <f t="shared" si="21"/>
        <v>1.1111493982316449</v>
      </c>
      <c r="G248" s="41"/>
      <c r="H248" s="42" t="str">
        <f t="shared" si="19"/>
        <v/>
      </c>
      <c r="I248" s="86" t="str">
        <f t="shared" si="20"/>
        <v/>
      </c>
      <c r="J248" s="67"/>
      <c r="L248" s="35"/>
      <c r="M248" s="35"/>
      <c r="N248" s="35"/>
      <c r="O248" s="35"/>
      <c r="P248" s="35"/>
      <c r="Q248" s="35"/>
      <c r="R248" s="35"/>
    </row>
    <row r="249" spans="2:18" x14ac:dyDescent="0.25">
      <c r="B249" s="21"/>
      <c r="C249" s="111">
        <v>243</v>
      </c>
      <c r="D249" s="94">
        <f t="shared" si="22"/>
        <v>1.1111493982316449</v>
      </c>
      <c r="E249" s="106">
        <f t="shared" si="18"/>
        <v>1.1111493982316449E-2</v>
      </c>
      <c r="F249" s="101">
        <f t="shared" si="21"/>
        <v>1.1222608922139614</v>
      </c>
      <c r="G249" s="41"/>
      <c r="H249" s="42" t="str">
        <f t="shared" si="19"/>
        <v/>
      </c>
      <c r="I249" s="86" t="str">
        <f t="shared" si="20"/>
        <v/>
      </c>
      <c r="J249" s="67"/>
      <c r="L249" s="35"/>
      <c r="M249" s="35"/>
      <c r="N249" s="35"/>
      <c r="O249" s="35"/>
      <c r="P249" s="35"/>
      <c r="Q249" s="35"/>
      <c r="R249" s="35"/>
    </row>
    <row r="250" spans="2:18" x14ac:dyDescent="0.25">
      <c r="B250" s="21"/>
      <c r="C250" s="111">
        <v>244</v>
      </c>
      <c r="D250" s="94">
        <f t="shared" si="22"/>
        <v>1.1222608922139614</v>
      </c>
      <c r="E250" s="106">
        <f t="shared" si="18"/>
        <v>1.1222608922139615E-2</v>
      </c>
      <c r="F250" s="101">
        <f t="shared" si="21"/>
        <v>1.1334835011361011</v>
      </c>
      <c r="G250" s="41"/>
      <c r="H250" s="42" t="str">
        <f t="shared" si="19"/>
        <v/>
      </c>
      <c r="I250" s="86" t="str">
        <f t="shared" si="20"/>
        <v/>
      </c>
      <c r="J250" s="67"/>
      <c r="L250" s="35"/>
      <c r="M250" s="35"/>
      <c r="N250" s="35"/>
      <c r="O250" s="35"/>
      <c r="P250" s="35"/>
      <c r="Q250" s="35"/>
      <c r="R250" s="35"/>
    </row>
    <row r="251" spans="2:18" x14ac:dyDescent="0.25">
      <c r="B251" s="21"/>
      <c r="C251" s="111">
        <v>245</v>
      </c>
      <c r="D251" s="94">
        <f t="shared" si="22"/>
        <v>1.1334835011361011</v>
      </c>
      <c r="E251" s="106">
        <f t="shared" si="18"/>
        <v>1.1334835011361011E-2</v>
      </c>
      <c r="F251" s="101">
        <f t="shared" si="21"/>
        <v>1.1448183361474622</v>
      </c>
      <c r="G251" s="41"/>
      <c r="H251" s="42" t="str">
        <f t="shared" si="19"/>
        <v/>
      </c>
      <c r="I251" s="86" t="str">
        <f t="shared" si="20"/>
        <v/>
      </c>
      <c r="J251" s="67"/>
      <c r="L251" s="35"/>
      <c r="M251" s="35"/>
      <c r="N251" s="35"/>
      <c r="O251" s="35"/>
      <c r="P251" s="35"/>
      <c r="Q251" s="35"/>
      <c r="R251" s="35"/>
    </row>
    <row r="252" spans="2:18" x14ac:dyDescent="0.25">
      <c r="B252" s="21"/>
      <c r="C252" s="111">
        <v>246</v>
      </c>
      <c r="D252" s="94">
        <f t="shared" si="22"/>
        <v>1.1448183361474622</v>
      </c>
      <c r="E252" s="106">
        <f t="shared" si="18"/>
        <v>1.1448183361474622E-2</v>
      </c>
      <c r="F252" s="101">
        <f t="shared" si="21"/>
        <v>1.1562665195089368</v>
      </c>
      <c r="G252" s="41"/>
      <c r="H252" s="42" t="str">
        <f t="shared" si="19"/>
        <v/>
      </c>
      <c r="I252" s="86" t="str">
        <f t="shared" si="20"/>
        <v/>
      </c>
      <c r="J252" s="67"/>
      <c r="L252" s="35"/>
      <c r="M252" s="35"/>
      <c r="N252" s="35"/>
      <c r="O252" s="35"/>
      <c r="P252" s="35"/>
      <c r="Q252" s="35"/>
      <c r="R252" s="35"/>
    </row>
    <row r="253" spans="2:18" x14ac:dyDescent="0.25">
      <c r="B253" s="21"/>
      <c r="C253" s="111">
        <v>247</v>
      </c>
      <c r="D253" s="94">
        <f t="shared" si="22"/>
        <v>1.1562665195089368</v>
      </c>
      <c r="E253" s="106">
        <f t="shared" si="18"/>
        <v>1.1562665195089368E-2</v>
      </c>
      <c r="F253" s="101">
        <f t="shared" si="21"/>
        <v>1.1678291847040261</v>
      </c>
      <c r="G253" s="41"/>
      <c r="H253" s="42" t="str">
        <f t="shared" si="19"/>
        <v/>
      </c>
      <c r="I253" s="86" t="str">
        <f t="shared" si="20"/>
        <v/>
      </c>
      <c r="J253" s="67"/>
      <c r="L253" s="35"/>
      <c r="M253" s="35"/>
      <c r="N253" s="35"/>
      <c r="O253" s="35"/>
      <c r="P253" s="35"/>
      <c r="Q253" s="35"/>
      <c r="R253" s="35"/>
    </row>
    <row r="254" spans="2:18" x14ac:dyDescent="0.25">
      <c r="B254" s="21"/>
      <c r="C254" s="111">
        <v>248</v>
      </c>
      <c r="D254" s="94">
        <f t="shared" si="22"/>
        <v>1.1678291847040261</v>
      </c>
      <c r="E254" s="106">
        <f t="shared" si="18"/>
        <v>1.1678291847040261E-2</v>
      </c>
      <c r="F254" s="101">
        <f t="shared" si="21"/>
        <v>1.1795074765510662</v>
      </c>
      <c r="G254" s="41"/>
      <c r="H254" s="42" t="str">
        <f t="shared" si="19"/>
        <v/>
      </c>
      <c r="I254" s="86" t="str">
        <f t="shared" si="20"/>
        <v/>
      </c>
      <c r="J254" s="67"/>
      <c r="L254" s="35"/>
      <c r="M254" s="35"/>
      <c r="N254" s="35"/>
      <c r="O254" s="35"/>
      <c r="P254" s="35"/>
      <c r="Q254" s="35"/>
      <c r="R254" s="35"/>
    </row>
    <row r="255" spans="2:18" x14ac:dyDescent="0.25">
      <c r="B255" s="21"/>
      <c r="C255" s="111">
        <v>249</v>
      </c>
      <c r="D255" s="94">
        <f t="shared" si="22"/>
        <v>1.1795074765510662</v>
      </c>
      <c r="E255" s="106">
        <f t="shared" si="18"/>
        <v>1.1795074765510663E-2</v>
      </c>
      <c r="F255" s="101">
        <f t="shared" si="21"/>
        <v>1.1913025513165769</v>
      </c>
      <c r="G255" s="41"/>
      <c r="H255" s="42" t="str">
        <f t="shared" si="19"/>
        <v/>
      </c>
      <c r="I255" s="86" t="str">
        <f t="shared" si="20"/>
        <v/>
      </c>
      <c r="J255" s="67"/>
      <c r="L255" s="35"/>
      <c r="M255" s="35"/>
      <c r="N255" s="35"/>
      <c r="O255" s="35"/>
      <c r="P255" s="35"/>
      <c r="Q255" s="35"/>
      <c r="R255" s="35"/>
    </row>
    <row r="256" spans="2:18" x14ac:dyDescent="0.25">
      <c r="B256" s="21"/>
      <c r="C256" s="111">
        <v>250</v>
      </c>
      <c r="D256" s="94">
        <f t="shared" si="22"/>
        <v>1.1913025513165769</v>
      </c>
      <c r="E256" s="106">
        <f t="shared" si="18"/>
        <v>1.1913025513165769E-2</v>
      </c>
      <c r="F256" s="101">
        <f t="shared" si="21"/>
        <v>1.2032155768297428</v>
      </c>
      <c r="G256" s="41"/>
      <c r="H256" s="42" t="str">
        <f t="shared" si="19"/>
        <v/>
      </c>
      <c r="I256" s="86" t="str">
        <f t="shared" si="20"/>
        <v/>
      </c>
      <c r="J256" s="67"/>
      <c r="L256" s="35"/>
      <c r="M256" s="35"/>
      <c r="N256" s="35"/>
      <c r="O256" s="35"/>
      <c r="P256" s="35"/>
      <c r="Q256" s="35"/>
      <c r="R256" s="35"/>
    </row>
    <row r="257" spans="2:18" x14ac:dyDescent="0.25">
      <c r="B257" s="21"/>
      <c r="C257" s="111">
        <v>251</v>
      </c>
      <c r="D257" s="94">
        <f t="shared" si="22"/>
        <v>1.2032155768297428</v>
      </c>
      <c r="E257" s="106">
        <f t="shared" si="18"/>
        <v>1.2032155768297428E-2</v>
      </c>
      <c r="F257" s="101">
        <f t="shared" si="21"/>
        <v>1.2152477325980402</v>
      </c>
      <c r="G257" s="41"/>
      <c r="H257" s="42" t="str">
        <f t="shared" si="19"/>
        <v/>
      </c>
      <c r="I257" s="86" t="str">
        <f t="shared" si="20"/>
        <v/>
      </c>
      <c r="J257" s="67"/>
      <c r="L257" s="35"/>
      <c r="M257" s="35"/>
      <c r="N257" s="35"/>
      <c r="O257" s="35"/>
      <c r="P257" s="35"/>
      <c r="Q257" s="35"/>
      <c r="R257" s="35"/>
    </row>
    <row r="258" spans="2:18" x14ac:dyDescent="0.25">
      <c r="B258" s="21"/>
      <c r="C258" s="111">
        <v>252</v>
      </c>
      <c r="D258" s="94">
        <f t="shared" si="22"/>
        <v>1.2152477325980402</v>
      </c>
      <c r="E258" s="106">
        <f t="shared" si="18"/>
        <v>1.2152477325980402E-2</v>
      </c>
      <c r="F258" s="101">
        <f t="shared" si="21"/>
        <v>1.2274002099240207</v>
      </c>
      <c r="G258" s="41"/>
      <c r="H258" s="42" t="str">
        <f t="shared" si="19"/>
        <v/>
      </c>
      <c r="I258" s="86" t="str">
        <f t="shared" si="20"/>
        <v/>
      </c>
      <c r="J258" s="67"/>
      <c r="L258" s="35"/>
      <c r="M258" s="35"/>
      <c r="N258" s="35"/>
      <c r="O258" s="35"/>
      <c r="P258" s="35"/>
      <c r="Q258" s="35"/>
      <c r="R258" s="35"/>
    </row>
    <row r="259" spans="2:18" x14ac:dyDescent="0.25">
      <c r="B259" s="21"/>
      <c r="C259" s="111">
        <v>253</v>
      </c>
      <c r="D259" s="94">
        <f t="shared" si="22"/>
        <v>1.2274002099240207</v>
      </c>
      <c r="E259" s="106">
        <f t="shared" si="18"/>
        <v>1.2274002099240207E-2</v>
      </c>
      <c r="F259" s="101">
        <f t="shared" si="21"/>
        <v>1.2396742120232609</v>
      </c>
      <c r="G259" s="41"/>
      <c r="H259" s="42" t="str">
        <f t="shared" si="19"/>
        <v/>
      </c>
      <c r="I259" s="86" t="str">
        <f t="shared" si="20"/>
        <v/>
      </c>
      <c r="J259" s="67"/>
      <c r="L259" s="35"/>
      <c r="M259" s="35"/>
      <c r="N259" s="35"/>
      <c r="O259" s="35"/>
      <c r="P259" s="35"/>
      <c r="Q259" s="35"/>
      <c r="R259" s="35"/>
    </row>
    <row r="260" spans="2:18" x14ac:dyDescent="0.25">
      <c r="B260" s="21"/>
      <c r="C260" s="111">
        <v>254</v>
      </c>
      <c r="D260" s="94">
        <f t="shared" si="22"/>
        <v>1.2396742120232609</v>
      </c>
      <c r="E260" s="106">
        <f t="shared" si="18"/>
        <v>1.2396742120232609E-2</v>
      </c>
      <c r="F260" s="101">
        <f t="shared" si="21"/>
        <v>1.2520709541434936</v>
      </c>
      <c r="G260" s="41"/>
      <c r="H260" s="42" t="str">
        <f t="shared" si="19"/>
        <v/>
      </c>
      <c r="I260" s="86" t="str">
        <f t="shared" si="20"/>
        <v/>
      </c>
      <c r="J260" s="67"/>
      <c r="L260" s="35"/>
      <c r="M260" s="35"/>
      <c r="N260" s="35"/>
      <c r="O260" s="35"/>
      <c r="P260" s="35"/>
      <c r="Q260" s="35"/>
      <c r="R260" s="35"/>
    </row>
    <row r="261" spans="2:18" x14ac:dyDescent="0.25">
      <c r="B261" s="21"/>
      <c r="C261" s="111">
        <v>255</v>
      </c>
      <c r="D261" s="94">
        <f t="shared" si="22"/>
        <v>1.2520709541434936</v>
      </c>
      <c r="E261" s="106">
        <f t="shared" si="18"/>
        <v>1.2520709541434936E-2</v>
      </c>
      <c r="F261" s="101">
        <f t="shared" si="21"/>
        <v>1.2645916636849286</v>
      </c>
      <c r="G261" s="41"/>
      <c r="H261" s="42" t="str">
        <f t="shared" si="19"/>
        <v/>
      </c>
      <c r="I261" s="86" t="str">
        <f t="shared" si="20"/>
        <v/>
      </c>
      <c r="J261" s="67"/>
      <c r="L261" s="35"/>
      <c r="M261" s="35"/>
      <c r="N261" s="35"/>
      <c r="O261" s="35"/>
      <c r="P261" s="35"/>
      <c r="Q261" s="35"/>
      <c r="R261" s="35"/>
    </row>
    <row r="262" spans="2:18" x14ac:dyDescent="0.25">
      <c r="B262" s="21"/>
      <c r="C262" s="111">
        <v>256</v>
      </c>
      <c r="D262" s="94">
        <f t="shared" si="22"/>
        <v>1.2645916636849286</v>
      </c>
      <c r="E262" s="106">
        <f t="shared" si="18"/>
        <v>1.2645916636849287E-2</v>
      </c>
      <c r="F262" s="101">
        <f t="shared" si="21"/>
        <v>1.2772375803217779</v>
      </c>
      <c r="G262" s="41"/>
      <c r="H262" s="42" t="str">
        <f t="shared" si="19"/>
        <v/>
      </c>
      <c r="I262" s="86" t="str">
        <f t="shared" si="20"/>
        <v/>
      </c>
      <c r="J262" s="67"/>
      <c r="L262" s="35"/>
      <c r="M262" s="35"/>
      <c r="N262" s="35"/>
      <c r="O262" s="35"/>
      <c r="P262" s="35"/>
      <c r="Q262" s="35"/>
      <c r="R262" s="35"/>
    </row>
    <row r="263" spans="2:18" x14ac:dyDescent="0.25">
      <c r="B263" s="21"/>
      <c r="C263" s="111">
        <v>257</v>
      </c>
      <c r="D263" s="94">
        <f t="shared" si="22"/>
        <v>1.2772375803217779</v>
      </c>
      <c r="E263" s="106">
        <f t="shared" si="18"/>
        <v>1.2772375803217779E-2</v>
      </c>
      <c r="F263" s="101">
        <f t="shared" si="21"/>
        <v>1.2900099561249958</v>
      </c>
      <c r="G263" s="41"/>
      <c r="H263" s="42" t="str">
        <f t="shared" si="19"/>
        <v/>
      </c>
      <c r="I263" s="86" t="str">
        <f t="shared" si="20"/>
        <v/>
      </c>
      <c r="J263" s="67"/>
      <c r="L263" s="35"/>
      <c r="M263" s="35"/>
      <c r="N263" s="35"/>
      <c r="O263" s="35"/>
      <c r="P263" s="35"/>
      <c r="Q263" s="35"/>
      <c r="R263" s="35"/>
    </row>
    <row r="264" spans="2:18" x14ac:dyDescent="0.25">
      <c r="B264" s="21"/>
      <c r="C264" s="111">
        <v>258</v>
      </c>
      <c r="D264" s="94">
        <f t="shared" si="22"/>
        <v>1.2900099561249958</v>
      </c>
      <c r="E264" s="106">
        <f t="shared" si="18"/>
        <v>1.2900099561249958E-2</v>
      </c>
      <c r="F264" s="101">
        <f t="shared" si="21"/>
        <v>1.3029100556862458</v>
      </c>
      <c r="G264" s="41"/>
      <c r="H264" s="42" t="str">
        <f t="shared" si="19"/>
        <v/>
      </c>
      <c r="I264" s="86" t="str">
        <f t="shared" si="20"/>
        <v/>
      </c>
      <c r="J264" s="67"/>
      <c r="L264" s="35"/>
      <c r="M264" s="35"/>
      <c r="N264" s="35"/>
      <c r="O264" s="35"/>
      <c r="P264" s="35"/>
      <c r="Q264" s="35"/>
      <c r="R264" s="35"/>
    </row>
    <row r="265" spans="2:18" x14ac:dyDescent="0.25">
      <c r="B265" s="21"/>
      <c r="C265" s="111">
        <v>259</v>
      </c>
      <c r="D265" s="94">
        <f t="shared" si="22"/>
        <v>1.3029100556862458</v>
      </c>
      <c r="E265" s="106">
        <f t="shared" ref="E265:E328" si="23">IFERROR(D265*C$3,"")</f>
        <v>1.3029100556862459E-2</v>
      </c>
      <c r="F265" s="101">
        <f t="shared" si="21"/>
        <v>1.3159391562431082</v>
      </c>
      <c r="G265" s="41"/>
      <c r="H265" s="42" t="str">
        <f t="shared" ref="H265:H328" si="24">IFERROR(IF(G265="","",G265-G264),"")</f>
        <v/>
      </c>
      <c r="I265" s="86" t="str">
        <f t="shared" ref="I265:I328" si="25">IFERROR(IF(G265="","",((G265-F265)/F265)),"")</f>
        <v/>
      </c>
      <c r="J265" s="67"/>
      <c r="L265" s="35"/>
      <c r="M265" s="35"/>
      <c r="N265" s="35"/>
      <c r="O265" s="35"/>
      <c r="P265" s="35"/>
      <c r="Q265" s="35"/>
      <c r="R265" s="35"/>
    </row>
    <row r="266" spans="2:18" x14ac:dyDescent="0.25">
      <c r="B266" s="21"/>
      <c r="C266" s="111">
        <v>260</v>
      </c>
      <c r="D266" s="94">
        <f t="shared" si="22"/>
        <v>1.3159391562431082</v>
      </c>
      <c r="E266" s="106">
        <f t="shared" si="23"/>
        <v>1.3159391562431082E-2</v>
      </c>
      <c r="F266" s="101">
        <f t="shared" ref="F266:F329" si="26">IFERROR(D266+E266,"")</f>
        <v>1.3290985478055393</v>
      </c>
      <c r="G266" s="41"/>
      <c r="H266" s="42" t="str">
        <f t="shared" si="24"/>
        <v/>
      </c>
      <c r="I266" s="86" t="str">
        <f t="shared" si="25"/>
        <v/>
      </c>
      <c r="J266" s="67"/>
      <c r="L266" s="35"/>
      <c r="M266" s="35"/>
      <c r="N266" s="35"/>
      <c r="O266" s="35"/>
      <c r="P266" s="35"/>
      <c r="Q266" s="35"/>
      <c r="R266" s="35"/>
    </row>
    <row r="267" spans="2:18" x14ac:dyDescent="0.25">
      <c r="B267" s="21"/>
      <c r="C267" s="111">
        <v>261</v>
      </c>
      <c r="D267" s="94">
        <f t="shared" si="22"/>
        <v>1.3290985478055393</v>
      </c>
      <c r="E267" s="106">
        <f t="shared" si="23"/>
        <v>1.3290985478055392E-2</v>
      </c>
      <c r="F267" s="101">
        <f t="shared" si="26"/>
        <v>1.3423895332835947</v>
      </c>
      <c r="G267" s="41"/>
      <c r="H267" s="42" t="str">
        <f t="shared" si="24"/>
        <v/>
      </c>
      <c r="I267" s="86" t="str">
        <f t="shared" si="25"/>
        <v/>
      </c>
      <c r="J267" s="67"/>
      <c r="L267" s="35"/>
      <c r="M267" s="35"/>
      <c r="N267" s="35"/>
      <c r="O267" s="35"/>
      <c r="P267" s="35"/>
      <c r="Q267" s="35"/>
      <c r="R267" s="35"/>
    </row>
    <row r="268" spans="2:18" x14ac:dyDescent="0.25">
      <c r="B268" s="21"/>
      <c r="C268" s="111">
        <v>262</v>
      </c>
      <c r="D268" s="94">
        <f t="shared" si="22"/>
        <v>1.3423895332835947</v>
      </c>
      <c r="E268" s="106">
        <f t="shared" si="23"/>
        <v>1.3423895332835946E-2</v>
      </c>
      <c r="F268" s="101">
        <f t="shared" si="26"/>
        <v>1.3558134286164307</v>
      </c>
      <c r="G268" s="41"/>
      <c r="H268" s="42" t="str">
        <f t="shared" si="24"/>
        <v/>
      </c>
      <c r="I268" s="86" t="str">
        <f t="shared" si="25"/>
        <v/>
      </c>
      <c r="J268" s="67"/>
      <c r="L268" s="35"/>
      <c r="M268" s="35"/>
      <c r="N268" s="35"/>
      <c r="O268" s="35"/>
      <c r="P268" s="35"/>
      <c r="Q268" s="35"/>
      <c r="R268" s="35"/>
    </row>
    <row r="269" spans="2:18" x14ac:dyDescent="0.25">
      <c r="B269" s="21"/>
      <c r="C269" s="111">
        <v>263</v>
      </c>
      <c r="D269" s="94">
        <f t="shared" si="22"/>
        <v>1.3558134286164307</v>
      </c>
      <c r="E269" s="106">
        <f t="shared" si="23"/>
        <v>1.3558134286164307E-2</v>
      </c>
      <c r="F269" s="101">
        <f t="shared" si="26"/>
        <v>1.3693715629025951</v>
      </c>
      <c r="G269" s="41"/>
      <c r="H269" s="42" t="str">
        <f t="shared" si="24"/>
        <v/>
      </c>
      <c r="I269" s="86" t="str">
        <f t="shared" si="25"/>
        <v/>
      </c>
      <c r="J269" s="67"/>
      <c r="L269" s="35"/>
      <c r="M269" s="35"/>
      <c r="N269" s="35"/>
      <c r="O269" s="35"/>
      <c r="P269" s="35"/>
      <c r="Q269" s="35"/>
      <c r="R269" s="35"/>
    </row>
    <row r="270" spans="2:18" x14ac:dyDescent="0.25">
      <c r="B270" s="21"/>
      <c r="C270" s="111">
        <v>264</v>
      </c>
      <c r="D270" s="94">
        <f t="shared" si="22"/>
        <v>1.3693715629025951</v>
      </c>
      <c r="E270" s="106">
        <f t="shared" si="23"/>
        <v>1.3693715629025952E-2</v>
      </c>
      <c r="F270" s="101">
        <f t="shared" si="26"/>
        <v>1.3830652785316211</v>
      </c>
      <c r="G270" s="41"/>
      <c r="H270" s="42" t="str">
        <f t="shared" si="24"/>
        <v/>
      </c>
      <c r="I270" s="86" t="str">
        <f t="shared" si="25"/>
        <v/>
      </c>
      <c r="J270" s="67"/>
      <c r="L270" s="35"/>
      <c r="M270" s="35"/>
      <c r="N270" s="35"/>
      <c r="O270" s="35"/>
      <c r="P270" s="35"/>
      <c r="Q270" s="35"/>
      <c r="R270" s="35"/>
    </row>
    <row r="271" spans="2:18" x14ac:dyDescent="0.25">
      <c r="B271" s="21"/>
      <c r="C271" s="111">
        <v>265</v>
      </c>
      <c r="D271" s="94">
        <f t="shared" si="22"/>
        <v>1.3830652785316211</v>
      </c>
      <c r="E271" s="106">
        <f t="shared" si="23"/>
        <v>1.3830652785316212E-2</v>
      </c>
      <c r="F271" s="101">
        <f t="shared" si="26"/>
        <v>1.3968959313169373</v>
      </c>
      <c r="G271" s="41"/>
      <c r="H271" s="42" t="str">
        <f t="shared" si="24"/>
        <v/>
      </c>
      <c r="I271" s="86" t="str">
        <f t="shared" si="25"/>
        <v/>
      </c>
      <c r="J271" s="67"/>
      <c r="L271" s="35"/>
      <c r="M271" s="35"/>
      <c r="N271" s="35"/>
      <c r="O271" s="35"/>
      <c r="P271" s="35"/>
      <c r="Q271" s="35"/>
      <c r="R271" s="35"/>
    </row>
    <row r="272" spans="2:18" x14ac:dyDescent="0.25">
      <c r="B272" s="21"/>
      <c r="C272" s="111">
        <v>266</v>
      </c>
      <c r="D272" s="94">
        <f t="shared" si="22"/>
        <v>1.3968959313169373</v>
      </c>
      <c r="E272" s="106">
        <f t="shared" si="23"/>
        <v>1.3968959313169374E-2</v>
      </c>
      <c r="F272" s="101">
        <f t="shared" si="26"/>
        <v>1.4108648906301067</v>
      </c>
      <c r="G272" s="41"/>
      <c r="H272" s="42" t="str">
        <f t="shared" si="24"/>
        <v/>
      </c>
      <c r="I272" s="86" t="str">
        <f t="shared" si="25"/>
        <v/>
      </c>
      <c r="J272" s="67"/>
      <c r="L272" s="35"/>
      <c r="M272" s="35"/>
      <c r="N272" s="35"/>
      <c r="O272" s="35"/>
      <c r="P272" s="35"/>
      <c r="Q272" s="35"/>
      <c r="R272" s="35"/>
    </row>
    <row r="273" spans="2:18" x14ac:dyDescent="0.25">
      <c r="B273" s="21"/>
      <c r="C273" s="111">
        <v>267</v>
      </c>
      <c r="D273" s="94">
        <f t="shared" si="22"/>
        <v>1.4108648906301067</v>
      </c>
      <c r="E273" s="106">
        <f t="shared" si="23"/>
        <v>1.4108648906301067E-2</v>
      </c>
      <c r="F273" s="101">
        <f t="shared" si="26"/>
        <v>1.4249735395364078</v>
      </c>
      <c r="G273" s="41"/>
      <c r="H273" s="42" t="str">
        <f t="shared" si="24"/>
        <v/>
      </c>
      <c r="I273" s="86" t="str">
        <f t="shared" si="25"/>
        <v/>
      </c>
      <c r="J273" s="67"/>
      <c r="L273" s="35"/>
      <c r="M273" s="35"/>
      <c r="N273" s="35"/>
      <c r="O273" s="35"/>
      <c r="P273" s="35"/>
      <c r="Q273" s="35"/>
      <c r="R273" s="35"/>
    </row>
    <row r="274" spans="2:18" x14ac:dyDescent="0.25">
      <c r="B274" s="21"/>
      <c r="C274" s="111">
        <v>268</v>
      </c>
      <c r="D274" s="94">
        <f t="shared" si="22"/>
        <v>1.4249735395364078</v>
      </c>
      <c r="E274" s="106">
        <f t="shared" si="23"/>
        <v>1.4249735395364078E-2</v>
      </c>
      <c r="F274" s="101">
        <f t="shared" si="26"/>
        <v>1.4392232749317719</v>
      </c>
      <c r="G274" s="41"/>
      <c r="H274" s="42" t="str">
        <f t="shared" si="24"/>
        <v/>
      </c>
      <c r="I274" s="86" t="str">
        <f t="shared" si="25"/>
        <v/>
      </c>
      <c r="J274" s="67"/>
      <c r="L274" s="35"/>
      <c r="M274" s="35"/>
      <c r="N274" s="35"/>
      <c r="O274" s="35"/>
      <c r="P274" s="35"/>
      <c r="Q274" s="35"/>
      <c r="R274" s="35"/>
    </row>
    <row r="275" spans="2:18" x14ac:dyDescent="0.25">
      <c r="B275" s="21"/>
      <c r="C275" s="111">
        <v>269</v>
      </c>
      <c r="D275" s="94">
        <f t="shared" si="22"/>
        <v>1.4392232749317719</v>
      </c>
      <c r="E275" s="106">
        <f t="shared" si="23"/>
        <v>1.439223274931772E-2</v>
      </c>
      <c r="F275" s="101">
        <f t="shared" si="26"/>
        <v>1.4536155076810897</v>
      </c>
      <c r="G275" s="41"/>
      <c r="H275" s="42" t="str">
        <f t="shared" si="24"/>
        <v/>
      </c>
      <c r="I275" s="86" t="str">
        <f t="shared" si="25"/>
        <v/>
      </c>
      <c r="J275" s="67"/>
      <c r="L275" s="35"/>
      <c r="M275" s="35"/>
      <c r="N275" s="35"/>
      <c r="O275" s="35"/>
      <c r="P275" s="35"/>
      <c r="Q275" s="35"/>
      <c r="R275" s="35"/>
    </row>
    <row r="276" spans="2:18" x14ac:dyDescent="0.25">
      <c r="B276" s="21"/>
      <c r="C276" s="111">
        <v>270</v>
      </c>
      <c r="D276" s="94">
        <f t="shared" si="22"/>
        <v>1.4536155076810897</v>
      </c>
      <c r="E276" s="106">
        <f t="shared" si="23"/>
        <v>1.4536155076810898E-2</v>
      </c>
      <c r="F276" s="101">
        <f t="shared" si="26"/>
        <v>1.4681516627579005</v>
      </c>
      <c r="G276" s="41"/>
      <c r="H276" s="42" t="str">
        <f t="shared" si="24"/>
        <v/>
      </c>
      <c r="I276" s="86" t="str">
        <f t="shared" si="25"/>
        <v/>
      </c>
      <c r="J276" s="67"/>
      <c r="L276" s="35"/>
      <c r="M276" s="35"/>
      <c r="N276" s="35"/>
      <c r="O276" s="35"/>
      <c r="P276" s="35"/>
      <c r="Q276" s="35"/>
      <c r="R276" s="35"/>
    </row>
    <row r="277" spans="2:18" x14ac:dyDescent="0.25">
      <c r="B277" s="21"/>
      <c r="C277" s="111">
        <v>271</v>
      </c>
      <c r="D277" s="94">
        <f t="shared" si="22"/>
        <v>1.4681516627579005</v>
      </c>
      <c r="E277" s="106">
        <f t="shared" si="23"/>
        <v>1.4681516627579006E-2</v>
      </c>
      <c r="F277" s="101">
        <f t="shared" si="26"/>
        <v>1.4828331793854796</v>
      </c>
      <c r="G277" s="41"/>
      <c r="H277" s="42" t="str">
        <f t="shared" si="24"/>
        <v/>
      </c>
      <c r="I277" s="86" t="str">
        <f t="shared" si="25"/>
        <v/>
      </c>
      <c r="J277" s="67"/>
      <c r="L277" s="35"/>
      <c r="M277" s="35"/>
      <c r="N277" s="35"/>
      <c r="O277" s="35"/>
      <c r="P277" s="35"/>
      <c r="Q277" s="35"/>
      <c r="R277" s="35"/>
    </row>
    <row r="278" spans="2:18" x14ac:dyDescent="0.25">
      <c r="B278" s="21"/>
      <c r="C278" s="111">
        <v>272</v>
      </c>
      <c r="D278" s="94">
        <f t="shared" si="22"/>
        <v>1.4828331793854796</v>
      </c>
      <c r="E278" s="106">
        <f t="shared" si="23"/>
        <v>1.4828331793854796E-2</v>
      </c>
      <c r="F278" s="101">
        <f t="shared" si="26"/>
        <v>1.4976615111793345</v>
      </c>
      <c r="G278" s="41"/>
      <c r="H278" s="42" t="str">
        <f t="shared" si="24"/>
        <v/>
      </c>
      <c r="I278" s="86" t="str">
        <f t="shared" si="25"/>
        <v/>
      </c>
      <c r="J278" s="67"/>
      <c r="L278" s="35"/>
      <c r="M278" s="35"/>
      <c r="N278" s="35"/>
      <c r="O278" s="35"/>
      <c r="P278" s="35"/>
      <c r="Q278" s="35"/>
      <c r="R278" s="35"/>
    </row>
    <row r="279" spans="2:18" x14ac:dyDescent="0.25">
      <c r="B279" s="21"/>
      <c r="C279" s="111">
        <v>273</v>
      </c>
      <c r="D279" s="94">
        <f t="shared" si="22"/>
        <v>1.4976615111793345</v>
      </c>
      <c r="E279" s="106">
        <f t="shared" si="23"/>
        <v>1.4976615111793346E-2</v>
      </c>
      <c r="F279" s="101">
        <f t="shared" si="26"/>
        <v>1.5126381262911279</v>
      </c>
      <c r="G279" s="41"/>
      <c r="H279" s="42" t="str">
        <f t="shared" si="24"/>
        <v/>
      </c>
      <c r="I279" s="86" t="str">
        <f t="shared" si="25"/>
        <v/>
      </c>
      <c r="J279" s="67"/>
      <c r="L279" s="35"/>
      <c r="M279" s="35"/>
      <c r="N279" s="35"/>
      <c r="O279" s="35"/>
      <c r="P279" s="35"/>
      <c r="Q279" s="35"/>
      <c r="R279" s="35"/>
    </row>
    <row r="280" spans="2:18" x14ac:dyDescent="0.25">
      <c r="B280" s="21"/>
      <c r="C280" s="111">
        <v>274</v>
      </c>
      <c r="D280" s="94">
        <f t="shared" si="22"/>
        <v>1.5126381262911279</v>
      </c>
      <c r="E280" s="106">
        <f t="shared" si="23"/>
        <v>1.5126381262911279E-2</v>
      </c>
      <c r="F280" s="101">
        <f t="shared" si="26"/>
        <v>1.5277645075540391</v>
      </c>
      <c r="G280" s="41"/>
      <c r="H280" s="42" t="str">
        <f t="shared" si="24"/>
        <v/>
      </c>
      <c r="I280" s="86" t="str">
        <f t="shared" si="25"/>
        <v/>
      </c>
      <c r="J280" s="67"/>
      <c r="L280" s="35"/>
      <c r="M280" s="35"/>
      <c r="N280" s="35"/>
      <c r="O280" s="35"/>
      <c r="P280" s="35"/>
      <c r="Q280" s="35"/>
      <c r="R280" s="35"/>
    </row>
    <row r="281" spans="2:18" x14ac:dyDescent="0.25">
      <c r="B281" s="21"/>
      <c r="C281" s="111">
        <v>275</v>
      </c>
      <c r="D281" s="94">
        <f t="shared" si="22"/>
        <v>1.5277645075540391</v>
      </c>
      <c r="E281" s="106">
        <f t="shared" si="23"/>
        <v>1.5277645075540391E-2</v>
      </c>
      <c r="F281" s="101">
        <f t="shared" si="26"/>
        <v>1.5430421526295794</v>
      </c>
      <c r="G281" s="41"/>
      <c r="H281" s="42" t="str">
        <f t="shared" si="24"/>
        <v/>
      </c>
      <c r="I281" s="86" t="str">
        <f t="shared" si="25"/>
        <v/>
      </c>
      <c r="J281" s="67"/>
      <c r="L281" s="35"/>
      <c r="M281" s="35"/>
      <c r="N281" s="35"/>
      <c r="O281" s="35"/>
      <c r="P281" s="35"/>
      <c r="Q281" s="35"/>
      <c r="R281" s="35"/>
    </row>
    <row r="282" spans="2:18" x14ac:dyDescent="0.25">
      <c r="B282" s="21"/>
      <c r="C282" s="111">
        <v>276</v>
      </c>
      <c r="D282" s="94">
        <f t="shared" si="22"/>
        <v>1.5430421526295794</v>
      </c>
      <c r="E282" s="106">
        <f t="shared" si="23"/>
        <v>1.5430421526295795E-2</v>
      </c>
      <c r="F282" s="101">
        <f t="shared" si="26"/>
        <v>1.5584725741558751</v>
      </c>
      <c r="G282" s="41"/>
      <c r="H282" s="42" t="str">
        <f t="shared" si="24"/>
        <v/>
      </c>
      <c r="I282" s="86" t="str">
        <f t="shared" si="25"/>
        <v/>
      </c>
      <c r="J282" s="67"/>
      <c r="L282" s="35"/>
      <c r="M282" s="35"/>
      <c r="N282" s="35"/>
      <c r="O282" s="35"/>
      <c r="P282" s="35"/>
      <c r="Q282" s="35"/>
      <c r="R282" s="35"/>
    </row>
    <row r="283" spans="2:18" x14ac:dyDescent="0.25">
      <c r="B283" s="21"/>
      <c r="C283" s="111">
        <v>277</v>
      </c>
      <c r="D283" s="94">
        <f t="shared" si="22"/>
        <v>1.5584725741558751</v>
      </c>
      <c r="E283" s="106">
        <f t="shared" si="23"/>
        <v>1.5584725741558753E-2</v>
      </c>
      <c r="F283" s="101">
        <f t="shared" si="26"/>
        <v>1.5740572998974338</v>
      </c>
      <c r="G283" s="41"/>
      <c r="H283" s="42" t="str">
        <f t="shared" si="24"/>
        <v/>
      </c>
      <c r="I283" s="86" t="str">
        <f t="shared" si="25"/>
        <v/>
      </c>
      <c r="J283" s="67"/>
      <c r="L283" s="35"/>
      <c r="M283" s="35"/>
      <c r="N283" s="35"/>
      <c r="O283" s="35"/>
      <c r="P283" s="35"/>
      <c r="Q283" s="35"/>
      <c r="R283" s="35"/>
    </row>
    <row r="284" spans="2:18" x14ac:dyDescent="0.25">
      <c r="B284" s="21"/>
      <c r="C284" s="111">
        <v>278</v>
      </c>
      <c r="D284" s="94">
        <f t="shared" si="22"/>
        <v>1.5740572998974338</v>
      </c>
      <c r="E284" s="106">
        <f t="shared" si="23"/>
        <v>1.5740572998974339E-2</v>
      </c>
      <c r="F284" s="101">
        <f t="shared" si="26"/>
        <v>1.5897978728964082</v>
      </c>
      <c r="G284" s="41"/>
      <c r="H284" s="42" t="str">
        <f t="shared" si="24"/>
        <v/>
      </c>
      <c r="I284" s="86" t="str">
        <f t="shared" si="25"/>
        <v/>
      </c>
      <c r="J284" s="67"/>
      <c r="L284" s="35"/>
      <c r="M284" s="35"/>
      <c r="N284" s="35"/>
      <c r="O284" s="35"/>
      <c r="P284" s="35"/>
      <c r="Q284" s="35"/>
      <c r="R284" s="35"/>
    </row>
    <row r="285" spans="2:18" x14ac:dyDescent="0.25">
      <c r="B285" s="21"/>
      <c r="C285" s="111">
        <v>279</v>
      </c>
      <c r="D285" s="94">
        <f t="shared" si="22"/>
        <v>1.5897978728964082</v>
      </c>
      <c r="E285" s="106">
        <f t="shared" si="23"/>
        <v>1.5897978728964084E-2</v>
      </c>
      <c r="F285" s="101">
        <f t="shared" si="26"/>
        <v>1.6056958516253723</v>
      </c>
      <c r="G285" s="41"/>
      <c r="H285" s="42" t="str">
        <f t="shared" si="24"/>
        <v/>
      </c>
      <c r="I285" s="86" t="str">
        <f t="shared" si="25"/>
        <v/>
      </c>
      <c r="J285" s="67"/>
      <c r="L285" s="35"/>
      <c r="M285" s="35"/>
      <c r="N285" s="35"/>
      <c r="O285" s="35"/>
      <c r="P285" s="35"/>
      <c r="Q285" s="35"/>
      <c r="R285" s="35"/>
    </row>
    <row r="286" spans="2:18" x14ac:dyDescent="0.25">
      <c r="B286" s="21"/>
      <c r="C286" s="111">
        <v>280</v>
      </c>
      <c r="D286" s="94">
        <f t="shared" si="22"/>
        <v>1.6056958516253723</v>
      </c>
      <c r="E286" s="106">
        <f t="shared" si="23"/>
        <v>1.6056958516253723E-2</v>
      </c>
      <c r="F286" s="101">
        <f t="shared" si="26"/>
        <v>1.6217528101416261</v>
      </c>
      <c r="G286" s="41"/>
      <c r="H286" s="42" t="str">
        <f t="shared" si="24"/>
        <v/>
      </c>
      <c r="I286" s="86" t="str">
        <f t="shared" si="25"/>
        <v/>
      </c>
      <c r="J286" s="67"/>
      <c r="L286" s="35"/>
      <c r="M286" s="35"/>
      <c r="N286" s="35"/>
      <c r="O286" s="35"/>
      <c r="P286" s="35"/>
      <c r="Q286" s="35"/>
      <c r="R286" s="35"/>
    </row>
    <row r="287" spans="2:18" x14ac:dyDescent="0.25">
      <c r="B287" s="21"/>
      <c r="C287" s="111">
        <v>281</v>
      </c>
      <c r="D287" s="94">
        <f t="shared" si="22"/>
        <v>1.6217528101416261</v>
      </c>
      <c r="E287" s="106">
        <f t="shared" si="23"/>
        <v>1.6217528101416263E-2</v>
      </c>
      <c r="F287" s="101">
        <f t="shared" si="26"/>
        <v>1.6379703382430424</v>
      </c>
      <c r="G287" s="41"/>
      <c r="H287" s="42" t="str">
        <f t="shared" si="24"/>
        <v/>
      </c>
      <c r="I287" s="86" t="str">
        <f t="shared" si="25"/>
        <v/>
      </c>
      <c r="J287" s="67"/>
      <c r="L287" s="35"/>
      <c r="M287" s="35"/>
      <c r="N287" s="35"/>
      <c r="O287" s="35"/>
      <c r="P287" s="35"/>
      <c r="Q287" s="35"/>
      <c r="R287" s="35"/>
    </row>
    <row r="288" spans="2:18" x14ac:dyDescent="0.25">
      <c r="B288" s="21"/>
      <c r="C288" s="111">
        <v>282</v>
      </c>
      <c r="D288" s="94">
        <f t="shared" si="22"/>
        <v>1.6379703382430424</v>
      </c>
      <c r="E288" s="106">
        <f t="shared" si="23"/>
        <v>1.6379703382430423E-2</v>
      </c>
      <c r="F288" s="101">
        <f t="shared" si="26"/>
        <v>1.6543500416254728</v>
      </c>
      <c r="G288" s="41"/>
      <c r="H288" s="42" t="str">
        <f t="shared" si="24"/>
        <v/>
      </c>
      <c r="I288" s="86" t="str">
        <f t="shared" si="25"/>
        <v/>
      </c>
      <c r="J288" s="67"/>
      <c r="L288" s="35"/>
      <c r="M288" s="35"/>
      <c r="N288" s="35"/>
      <c r="O288" s="35"/>
      <c r="P288" s="35"/>
      <c r="Q288" s="35"/>
      <c r="R288" s="35"/>
    </row>
    <row r="289" spans="2:18" x14ac:dyDescent="0.25">
      <c r="B289" s="21"/>
      <c r="C289" s="111">
        <v>283</v>
      </c>
      <c r="D289" s="94">
        <f t="shared" si="22"/>
        <v>1.6543500416254728</v>
      </c>
      <c r="E289" s="106">
        <f t="shared" si="23"/>
        <v>1.6543500416254728E-2</v>
      </c>
      <c r="F289" s="101">
        <f t="shared" si="26"/>
        <v>1.6708935420417275</v>
      </c>
      <c r="G289" s="41"/>
      <c r="H289" s="42" t="str">
        <f t="shared" si="24"/>
        <v/>
      </c>
      <c r="I289" s="86" t="str">
        <f t="shared" si="25"/>
        <v/>
      </c>
      <c r="J289" s="67"/>
      <c r="L289" s="35"/>
      <c r="M289" s="35"/>
      <c r="N289" s="35"/>
      <c r="O289" s="35"/>
      <c r="P289" s="35"/>
      <c r="Q289" s="35"/>
      <c r="R289" s="35"/>
    </row>
    <row r="290" spans="2:18" x14ac:dyDescent="0.25">
      <c r="B290" s="21"/>
      <c r="C290" s="111">
        <v>284</v>
      </c>
      <c r="D290" s="94">
        <f t="shared" si="22"/>
        <v>1.6708935420417275</v>
      </c>
      <c r="E290" s="106">
        <f t="shared" si="23"/>
        <v>1.6708935420417275E-2</v>
      </c>
      <c r="F290" s="101">
        <f t="shared" si="26"/>
        <v>1.6876024774621448</v>
      </c>
      <c r="G290" s="41"/>
      <c r="H290" s="42" t="str">
        <f t="shared" si="24"/>
        <v/>
      </c>
      <c r="I290" s="86" t="str">
        <f t="shared" si="25"/>
        <v/>
      </c>
      <c r="J290" s="67"/>
      <c r="L290" s="35"/>
      <c r="M290" s="35"/>
      <c r="N290" s="35"/>
      <c r="O290" s="35"/>
      <c r="P290" s="35"/>
      <c r="Q290" s="35"/>
      <c r="R290" s="35"/>
    </row>
    <row r="291" spans="2:18" x14ac:dyDescent="0.25">
      <c r="B291" s="21"/>
      <c r="C291" s="111">
        <v>285</v>
      </c>
      <c r="D291" s="94">
        <f t="shared" si="22"/>
        <v>1.6876024774621448</v>
      </c>
      <c r="E291" s="106">
        <f t="shared" si="23"/>
        <v>1.6876024774621447E-2</v>
      </c>
      <c r="F291" s="101">
        <f t="shared" si="26"/>
        <v>1.7044785022367661</v>
      </c>
      <c r="G291" s="41"/>
      <c r="H291" s="42" t="str">
        <f t="shared" si="24"/>
        <v/>
      </c>
      <c r="I291" s="86" t="str">
        <f t="shared" si="25"/>
        <v/>
      </c>
      <c r="J291" s="67"/>
      <c r="L291" s="35"/>
      <c r="M291" s="35"/>
      <c r="N291" s="35"/>
      <c r="O291" s="35"/>
      <c r="P291" s="35"/>
      <c r="Q291" s="35"/>
      <c r="R291" s="35"/>
    </row>
    <row r="292" spans="2:18" x14ac:dyDescent="0.25">
      <c r="B292" s="21"/>
      <c r="C292" s="111">
        <v>286</v>
      </c>
      <c r="D292" s="94">
        <f t="shared" si="22"/>
        <v>1.7044785022367661</v>
      </c>
      <c r="E292" s="106">
        <f t="shared" si="23"/>
        <v>1.7044785022367663E-2</v>
      </c>
      <c r="F292" s="101">
        <f t="shared" si="26"/>
        <v>1.7215232872591337</v>
      </c>
      <c r="G292" s="41"/>
      <c r="H292" s="42" t="str">
        <f t="shared" si="24"/>
        <v/>
      </c>
      <c r="I292" s="86" t="str">
        <f t="shared" si="25"/>
        <v/>
      </c>
      <c r="J292" s="67"/>
      <c r="L292" s="35"/>
      <c r="M292" s="35"/>
      <c r="N292" s="35"/>
      <c r="O292" s="35"/>
      <c r="P292" s="35"/>
      <c r="Q292" s="35"/>
      <c r="R292" s="35"/>
    </row>
    <row r="293" spans="2:18" x14ac:dyDescent="0.25">
      <c r="B293" s="21"/>
      <c r="C293" s="111">
        <v>287</v>
      </c>
      <c r="D293" s="94">
        <f t="shared" ref="D293:D356" si="27">F292</f>
        <v>1.7215232872591337</v>
      </c>
      <c r="E293" s="106">
        <f t="shared" si="23"/>
        <v>1.7215232872591336E-2</v>
      </c>
      <c r="F293" s="101">
        <f t="shared" si="26"/>
        <v>1.7387385201317251</v>
      </c>
      <c r="G293" s="41"/>
      <c r="H293" s="42" t="str">
        <f t="shared" si="24"/>
        <v/>
      </c>
      <c r="I293" s="86" t="str">
        <f t="shared" si="25"/>
        <v/>
      </c>
      <c r="J293" s="67"/>
      <c r="L293" s="35"/>
      <c r="M293" s="35"/>
      <c r="N293" s="35"/>
      <c r="O293" s="35"/>
      <c r="P293" s="35"/>
      <c r="Q293" s="35"/>
      <c r="R293" s="35"/>
    </row>
    <row r="294" spans="2:18" x14ac:dyDescent="0.25">
      <c r="B294" s="21"/>
      <c r="C294" s="111">
        <v>288</v>
      </c>
      <c r="D294" s="94">
        <f t="shared" si="27"/>
        <v>1.7387385201317251</v>
      </c>
      <c r="E294" s="106">
        <f t="shared" si="23"/>
        <v>1.7387385201317253E-2</v>
      </c>
      <c r="F294" s="101">
        <f t="shared" si="26"/>
        <v>1.7561259053330425</v>
      </c>
      <c r="G294" s="41"/>
      <c r="H294" s="42" t="str">
        <f t="shared" si="24"/>
        <v/>
      </c>
      <c r="I294" s="86" t="str">
        <f t="shared" si="25"/>
        <v/>
      </c>
      <c r="J294" s="67"/>
      <c r="L294" s="35"/>
      <c r="M294" s="35"/>
      <c r="N294" s="35"/>
      <c r="O294" s="35"/>
      <c r="P294" s="35"/>
      <c r="Q294" s="35"/>
      <c r="R294" s="35"/>
    </row>
    <row r="295" spans="2:18" x14ac:dyDescent="0.25">
      <c r="B295" s="21"/>
      <c r="C295" s="111">
        <v>289</v>
      </c>
      <c r="D295" s="94">
        <f t="shared" si="27"/>
        <v>1.7561259053330425</v>
      </c>
      <c r="E295" s="106">
        <f t="shared" si="23"/>
        <v>1.7561259053330426E-2</v>
      </c>
      <c r="F295" s="101">
        <f t="shared" si="26"/>
        <v>1.773687164386373</v>
      </c>
      <c r="G295" s="41"/>
      <c r="H295" s="42" t="str">
        <f t="shared" si="24"/>
        <v/>
      </c>
      <c r="I295" s="86" t="str">
        <f t="shared" si="25"/>
        <v/>
      </c>
      <c r="J295" s="67"/>
      <c r="L295" s="35"/>
      <c r="M295" s="35"/>
      <c r="N295" s="35"/>
      <c r="O295" s="35"/>
      <c r="P295" s="35"/>
      <c r="Q295" s="35"/>
      <c r="R295" s="35"/>
    </row>
    <row r="296" spans="2:18" x14ac:dyDescent="0.25">
      <c r="B296" s="21"/>
      <c r="C296" s="111">
        <v>290</v>
      </c>
      <c r="D296" s="94">
        <f t="shared" si="27"/>
        <v>1.773687164386373</v>
      </c>
      <c r="E296" s="106">
        <f t="shared" si="23"/>
        <v>1.7736871643863731E-2</v>
      </c>
      <c r="F296" s="101">
        <f t="shared" si="26"/>
        <v>1.7914240360302367</v>
      </c>
      <c r="G296" s="41"/>
      <c r="H296" s="42" t="str">
        <f t="shared" si="24"/>
        <v/>
      </c>
      <c r="I296" s="86" t="str">
        <f t="shared" si="25"/>
        <v/>
      </c>
      <c r="J296" s="67"/>
      <c r="L296" s="35"/>
      <c r="M296" s="35"/>
      <c r="N296" s="35"/>
      <c r="O296" s="35"/>
      <c r="P296" s="35"/>
      <c r="Q296" s="35"/>
      <c r="R296" s="35"/>
    </row>
    <row r="297" spans="2:18" x14ac:dyDescent="0.25">
      <c r="B297" s="21"/>
      <c r="C297" s="111">
        <v>291</v>
      </c>
      <c r="D297" s="94">
        <f t="shared" si="27"/>
        <v>1.7914240360302367</v>
      </c>
      <c r="E297" s="106">
        <f t="shared" si="23"/>
        <v>1.7914240360302366E-2</v>
      </c>
      <c r="F297" s="101">
        <f t="shared" si="26"/>
        <v>1.809338276390539</v>
      </c>
      <c r="G297" s="41"/>
      <c r="H297" s="42" t="str">
        <f t="shared" si="24"/>
        <v/>
      </c>
      <c r="I297" s="86" t="str">
        <f t="shared" si="25"/>
        <v/>
      </c>
      <c r="J297" s="67"/>
      <c r="L297" s="35"/>
      <c r="M297" s="35"/>
      <c r="N297" s="35"/>
      <c r="O297" s="35"/>
      <c r="P297" s="35"/>
      <c r="Q297" s="35"/>
      <c r="R297" s="35"/>
    </row>
    <row r="298" spans="2:18" x14ac:dyDescent="0.25">
      <c r="B298" s="21"/>
      <c r="C298" s="111">
        <v>292</v>
      </c>
      <c r="D298" s="94">
        <f t="shared" si="27"/>
        <v>1.809338276390539</v>
      </c>
      <c r="E298" s="106">
        <f t="shared" si="23"/>
        <v>1.8093382763905392E-2</v>
      </c>
      <c r="F298" s="101">
        <f t="shared" si="26"/>
        <v>1.8274316591544444</v>
      </c>
      <c r="G298" s="41"/>
      <c r="H298" s="42" t="str">
        <f t="shared" si="24"/>
        <v/>
      </c>
      <c r="I298" s="86" t="str">
        <f t="shared" si="25"/>
        <v/>
      </c>
      <c r="J298" s="67"/>
      <c r="L298" s="35"/>
      <c r="M298" s="35"/>
      <c r="N298" s="35"/>
      <c r="O298" s="35"/>
      <c r="P298" s="35"/>
      <c r="Q298" s="35"/>
      <c r="R298" s="35"/>
    </row>
    <row r="299" spans="2:18" x14ac:dyDescent="0.25">
      <c r="B299" s="21"/>
      <c r="C299" s="111">
        <v>293</v>
      </c>
      <c r="D299" s="94">
        <f t="shared" si="27"/>
        <v>1.8274316591544444</v>
      </c>
      <c r="E299" s="106">
        <f t="shared" si="23"/>
        <v>1.8274316591544444E-2</v>
      </c>
      <c r="F299" s="101">
        <f t="shared" si="26"/>
        <v>1.8457059757459888</v>
      </c>
      <c r="G299" s="41"/>
      <c r="H299" s="42" t="str">
        <f t="shared" si="24"/>
        <v/>
      </c>
      <c r="I299" s="86" t="str">
        <f t="shared" si="25"/>
        <v/>
      </c>
      <c r="J299" s="67"/>
      <c r="L299" s="35"/>
      <c r="M299" s="35"/>
      <c r="N299" s="35"/>
      <c r="O299" s="35"/>
      <c r="P299" s="35"/>
      <c r="Q299" s="35"/>
      <c r="R299" s="35"/>
    </row>
    <row r="300" spans="2:18" x14ac:dyDescent="0.25">
      <c r="B300" s="21"/>
      <c r="C300" s="111">
        <v>294</v>
      </c>
      <c r="D300" s="94">
        <f t="shared" si="27"/>
        <v>1.8457059757459888</v>
      </c>
      <c r="E300" s="106">
        <f t="shared" si="23"/>
        <v>1.8457059757459888E-2</v>
      </c>
      <c r="F300" s="101">
        <f t="shared" si="26"/>
        <v>1.8641630355034486</v>
      </c>
      <c r="G300" s="41"/>
      <c r="H300" s="42" t="str">
        <f t="shared" si="24"/>
        <v/>
      </c>
      <c r="I300" s="86" t="str">
        <f t="shared" si="25"/>
        <v/>
      </c>
      <c r="J300" s="67"/>
      <c r="L300" s="35"/>
      <c r="M300" s="35"/>
      <c r="N300" s="35"/>
      <c r="O300" s="35"/>
      <c r="P300" s="35"/>
      <c r="Q300" s="35"/>
      <c r="R300" s="35"/>
    </row>
    <row r="301" spans="2:18" x14ac:dyDescent="0.25">
      <c r="B301" s="21"/>
      <c r="C301" s="111">
        <v>295</v>
      </c>
      <c r="D301" s="94">
        <f t="shared" si="27"/>
        <v>1.8641630355034486</v>
      </c>
      <c r="E301" s="106">
        <f t="shared" si="23"/>
        <v>1.8641630355034487E-2</v>
      </c>
      <c r="F301" s="101">
        <f t="shared" si="26"/>
        <v>1.8828046658584832</v>
      </c>
      <c r="G301" s="41"/>
      <c r="H301" s="42" t="str">
        <f t="shared" si="24"/>
        <v/>
      </c>
      <c r="I301" s="86" t="str">
        <f t="shared" si="25"/>
        <v/>
      </c>
      <c r="J301" s="67"/>
      <c r="L301" s="35"/>
      <c r="M301" s="35"/>
      <c r="N301" s="35"/>
      <c r="O301" s="35"/>
      <c r="P301" s="35"/>
      <c r="Q301" s="35"/>
      <c r="R301" s="35"/>
    </row>
    <row r="302" spans="2:18" x14ac:dyDescent="0.25">
      <c r="B302" s="21"/>
      <c r="C302" s="111">
        <v>296</v>
      </c>
      <c r="D302" s="94">
        <f t="shared" si="27"/>
        <v>1.8828046658584832</v>
      </c>
      <c r="E302" s="106">
        <f t="shared" si="23"/>
        <v>1.8828046658584834E-2</v>
      </c>
      <c r="F302" s="101">
        <f t="shared" si="26"/>
        <v>1.901632712517068</v>
      </c>
      <c r="G302" s="41"/>
      <c r="H302" s="42" t="str">
        <f t="shared" si="24"/>
        <v/>
      </c>
      <c r="I302" s="86" t="str">
        <f t="shared" si="25"/>
        <v/>
      </c>
      <c r="J302" s="67"/>
      <c r="L302" s="35"/>
      <c r="M302" s="35"/>
      <c r="N302" s="35"/>
      <c r="O302" s="35"/>
      <c r="P302" s="35"/>
      <c r="Q302" s="35"/>
      <c r="R302" s="35"/>
    </row>
    <row r="303" spans="2:18" x14ac:dyDescent="0.25">
      <c r="B303" s="21"/>
      <c r="C303" s="111">
        <v>297</v>
      </c>
      <c r="D303" s="94">
        <f t="shared" si="27"/>
        <v>1.901632712517068</v>
      </c>
      <c r="E303" s="106">
        <f t="shared" si="23"/>
        <v>1.9016327125170679E-2</v>
      </c>
      <c r="F303" s="101">
        <f t="shared" si="26"/>
        <v>1.9206490396422387</v>
      </c>
      <c r="G303" s="41"/>
      <c r="H303" s="42" t="str">
        <f t="shared" si="24"/>
        <v/>
      </c>
      <c r="I303" s="86" t="str">
        <f t="shared" si="25"/>
        <v/>
      </c>
      <c r="J303" s="67"/>
      <c r="L303" s="35"/>
      <c r="M303" s="35"/>
      <c r="N303" s="35"/>
      <c r="O303" s="35"/>
      <c r="P303" s="35"/>
      <c r="Q303" s="35"/>
      <c r="R303" s="35"/>
    </row>
    <row r="304" spans="2:18" x14ac:dyDescent="0.25">
      <c r="B304" s="21"/>
      <c r="C304" s="111">
        <v>298</v>
      </c>
      <c r="D304" s="94">
        <f t="shared" si="27"/>
        <v>1.9206490396422387</v>
      </c>
      <c r="E304" s="106">
        <f t="shared" si="23"/>
        <v>1.9206490396422388E-2</v>
      </c>
      <c r="F304" s="101">
        <f t="shared" si="26"/>
        <v>1.9398555300386611</v>
      </c>
      <c r="G304" s="41"/>
      <c r="H304" s="42" t="str">
        <f t="shared" si="24"/>
        <v/>
      </c>
      <c r="I304" s="86" t="str">
        <f t="shared" si="25"/>
        <v/>
      </c>
      <c r="J304" s="67"/>
      <c r="L304" s="35"/>
      <c r="M304" s="35"/>
      <c r="N304" s="35"/>
      <c r="O304" s="35"/>
      <c r="P304" s="35"/>
      <c r="Q304" s="35"/>
      <c r="R304" s="35"/>
    </row>
    <row r="305" spans="2:18" x14ac:dyDescent="0.25">
      <c r="B305" s="21"/>
      <c r="C305" s="111">
        <v>299</v>
      </c>
      <c r="D305" s="94">
        <f t="shared" si="27"/>
        <v>1.9398555300386611</v>
      </c>
      <c r="E305" s="106">
        <f t="shared" si="23"/>
        <v>1.9398555300386613E-2</v>
      </c>
      <c r="F305" s="101">
        <f t="shared" si="26"/>
        <v>1.9592540853390477</v>
      </c>
      <c r="G305" s="41"/>
      <c r="H305" s="42" t="str">
        <f t="shared" si="24"/>
        <v/>
      </c>
      <c r="I305" s="86" t="str">
        <f t="shared" si="25"/>
        <v/>
      </c>
      <c r="J305" s="67"/>
      <c r="L305" s="35"/>
      <c r="M305" s="35"/>
      <c r="N305" s="35"/>
      <c r="O305" s="35"/>
      <c r="P305" s="35"/>
      <c r="Q305" s="35"/>
      <c r="R305" s="35"/>
    </row>
    <row r="306" spans="2:18" x14ac:dyDescent="0.25">
      <c r="B306" s="21"/>
      <c r="C306" s="111">
        <v>300</v>
      </c>
      <c r="D306" s="94">
        <f t="shared" si="27"/>
        <v>1.9592540853390477</v>
      </c>
      <c r="E306" s="106">
        <f t="shared" si="23"/>
        <v>1.9592540853390478E-2</v>
      </c>
      <c r="F306" s="101">
        <f t="shared" si="26"/>
        <v>1.9788466261924382</v>
      </c>
      <c r="G306" s="41"/>
      <c r="H306" s="42" t="str">
        <f t="shared" si="24"/>
        <v/>
      </c>
      <c r="I306" s="86" t="str">
        <f t="shared" si="25"/>
        <v/>
      </c>
      <c r="J306" s="67"/>
      <c r="L306" s="35"/>
      <c r="M306" s="35"/>
      <c r="N306" s="35"/>
      <c r="O306" s="35"/>
      <c r="P306" s="35"/>
      <c r="Q306" s="35"/>
      <c r="R306" s="35"/>
    </row>
    <row r="307" spans="2:18" x14ac:dyDescent="0.25">
      <c r="B307" s="21"/>
      <c r="C307" s="111">
        <v>301</v>
      </c>
      <c r="D307" s="94">
        <f t="shared" si="27"/>
        <v>1.9788466261924382</v>
      </c>
      <c r="E307" s="106">
        <f t="shared" si="23"/>
        <v>1.9788466261924383E-2</v>
      </c>
      <c r="F307" s="101">
        <f t="shared" si="26"/>
        <v>1.9986350924543625</v>
      </c>
      <c r="G307" s="41"/>
      <c r="H307" s="42" t="str">
        <f t="shared" si="24"/>
        <v/>
      </c>
      <c r="I307" s="86" t="str">
        <f t="shared" si="25"/>
        <v/>
      </c>
      <c r="J307" s="67"/>
      <c r="L307" s="35"/>
      <c r="M307" s="35"/>
      <c r="N307" s="35"/>
      <c r="O307" s="35"/>
      <c r="P307" s="35"/>
      <c r="Q307" s="35"/>
      <c r="R307" s="35"/>
    </row>
    <row r="308" spans="2:18" x14ac:dyDescent="0.25">
      <c r="B308" s="21"/>
      <c r="C308" s="111">
        <v>302</v>
      </c>
      <c r="D308" s="94">
        <f t="shared" si="27"/>
        <v>1.9986350924543625</v>
      </c>
      <c r="E308" s="106">
        <f t="shared" si="23"/>
        <v>1.9986350924543626E-2</v>
      </c>
      <c r="F308" s="101">
        <f t="shared" si="26"/>
        <v>2.018621443378906</v>
      </c>
      <c r="G308" s="41"/>
      <c r="H308" s="42" t="str">
        <f t="shared" si="24"/>
        <v/>
      </c>
      <c r="I308" s="86" t="str">
        <f t="shared" si="25"/>
        <v/>
      </c>
      <c r="J308" s="67"/>
      <c r="L308" s="35"/>
      <c r="M308" s="35"/>
      <c r="N308" s="35"/>
      <c r="O308" s="35"/>
      <c r="P308" s="35"/>
      <c r="Q308" s="35"/>
      <c r="R308" s="35"/>
    </row>
    <row r="309" spans="2:18" x14ac:dyDescent="0.25">
      <c r="B309" s="21"/>
      <c r="C309" s="111">
        <v>303</v>
      </c>
      <c r="D309" s="94">
        <f t="shared" si="27"/>
        <v>2.018621443378906</v>
      </c>
      <c r="E309" s="106">
        <f t="shared" si="23"/>
        <v>2.0186214433789061E-2</v>
      </c>
      <c r="F309" s="101">
        <f t="shared" si="26"/>
        <v>2.0388076578126952</v>
      </c>
      <c r="G309" s="41"/>
      <c r="H309" s="42" t="str">
        <f t="shared" si="24"/>
        <v/>
      </c>
      <c r="I309" s="86" t="str">
        <f t="shared" si="25"/>
        <v/>
      </c>
      <c r="J309" s="67"/>
      <c r="L309" s="35"/>
      <c r="M309" s="35"/>
      <c r="N309" s="35"/>
      <c r="O309" s="35"/>
      <c r="P309" s="35"/>
      <c r="Q309" s="35"/>
      <c r="R309" s="35"/>
    </row>
    <row r="310" spans="2:18" x14ac:dyDescent="0.25">
      <c r="B310" s="21"/>
      <c r="C310" s="111">
        <v>304</v>
      </c>
      <c r="D310" s="94">
        <f t="shared" si="27"/>
        <v>2.0388076578126952</v>
      </c>
      <c r="E310" s="106">
        <f t="shared" si="23"/>
        <v>2.0388076578126954E-2</v>
      </c>
      <c r="F310" s="101">
        <f t="shared" si="26"/>
        <v>2.0591957343908223</v>
      </c>
      <c r="G310" s="41"/>
      <c r="H310" s="42" t="str">
        <f t="shared" si="24"/>
        <v/>
      </c>
      <c r="I310" s="86" t="str">
        <f t="shared" si="25"/>
        <v/>
      </c>
      <c r="J310" s="67"/>
      <c r="L310" s="35"/>
      <c r="M310" s="35"/>
      <c r="N310" s="35"/>
      <c r="O310" s="35"/>
      <c r="P310" s="35"/>
      <c r="Q310" s="35"/>
      <c r="R310" s="35"/>
    </row>
    <row r="311" spans="2:18" x14ac:dyDescent="0.25">
      <c r="B311" s="21"/>
      <c r="C311" s="111">
        <v>305</v>
      </c>
      <c r="D311" s="94">
        <f t="shared" si="27"/>
        <v>2.0591957343908223</v>
      </c>
      <c r="E311" s="106">
        <f t="shared" si="23"/>
        <v>2.0591957343908222E-2</v>
      </c>
      <c r="F311" s="101">
        <f t="shared" si="26"/>
        <v>2.0797876917347304</v>
      </c>
      <c r="G311" s="41"/>
      <c r="H311" s="42" t="str">
        <f t="shared" si="24"/>
        <v/>
      </c>
      <c r="I311" s="86" t="str">
        <f t="shared" si="25"/>
        <v/>
      </c>
      <c r="J311" s="67"/>
      <c r="L311" s="35"/>
      <c r="M311" s="35"/>
      <c r="N311" s="35"/>
      <c r="O311" s="35"/>
      <c r="P311" s="35"/>
      <c r="Q311" s="35"/>
      <c r="R311" s="35"/>
    </row>
    <row r="312" spans="2:18" x14ac:dyDescent="0.25">
      <c r="B312" s="21"/>
      <c r="C312" s="111">
        <v>306</v>
      </c>
      <c r="D312" s="94">
        <f t="shared" si="27"/>
        <v>2.0797876917347304</v>
      </c>
      <c r="E312" s="106">
        <f t="shared" si="23"/>
        <v>2.0797876917347306E-2</v>
      </c>
      <c r="F312" s="101">
        <f t="shared" si="26"/>
        <v>2.1005855686520776</v>
      </c>
      <c r="G312" s="41"/>
      <c r="H312" s="42" t="str">
        <f t="shared" si="24"/>
        <v/>
      </c>
      <c r="I312" s="86" t="str">
        <f t="shared" si="25"/>
        <v/>
      </c>
      <c r="J312" s="67"/>
      <c r="L312" s="35"/>
      <c r="M312" s="35"/>
      <c r="N312" s="35"/>
      <c r="O312" s="35"/>
      <c r="P312" s="35"/>
      <c r="Q312" s="35"/>
      <c r="R312" s="35"/>
    </row>
    <row r="313" spans="2:18" x14ac:dyDescent="0.25">
      <c r="B313" s="21"/>
      <c r="C313" s="111">
        <v>307</v>
      </c>
      <c r="D313" s="94">
        <f t="shared" si="27"/>
        <v>2.1005855686520776</v>
      </c>
      <c r="E313" s="106">
        <f t="shared" si="23"/>
        <v>2.1005855686520775E-2</v>
      </c>
      <c r="F313" s="101">
        <f t="shared" si="26"/>
        <v>2.1215914243385985</v>
      </c>
      <c r="G313" s="41"/>
      <c r="H313" s="42" t="str">
        <f t="shared" si="24"/>
        <v/>
      </c>
      <c r="I313" s="86" t="str">
        <f t="shared" si="25"/>
        <v/>
      </c>
      <c r="J313" s="67"/>
      <c r="L313" s="35"/>
      <c r="M313" s="35"/>
      <c r="N313" s="35"/>
      <c r="O313" s="35"/>
      <c r="P313" s="35"/>
      <c r="Q313" s="35"/>
      <c r="R313" s="35"/>
    </row>
    <row r="314" spans="2:18" x14ac:dyDescent="0.25">
      <c r="B314" s="21"/>
      <c r="C314" s="111">
        <v>308</v>
      </c>
      <c r="D314" s="94">
        <f t="shared" si="27"/>
        <v>2.1215914243385985</v>
      </c>
      <c r="E314" s="106">
        <f t="shared" si="23"/>
        <v>2.1215914243385984E-2</v>
      </c>
      <c r="F314" s="101">
        <f t="shared" si="26"/>
        <v>2.1428073385819846</v>
      </c>
      <c r="G314" s="41"/>
      <c r="H314" s="42" t="str">
        <f t="shared" si="24"/>
        <v/>
      </c>
      <c r="I314" s="86" t="str">
        <f t="shared" si="25"/>
        <v/>
      </c>
      <c r="J314" s="67"/>
      <c r="L314" s="35"/>
      <c r="M314" s="35"/>
      <c r="N314" s="35"/>
      <c r="O314" s="35"/>
      <c r="P314" s="35"/>
      <c r="Q314" s="35"/>
      <c r="R314" s="35"/>
    </row>
    <row r="315" spans="2:18" x14ac:dyDescent="0.25">
      <c r="B315" s="21"/>
      <c r="C315" s="111">
        <v>309</v>
      </c>
      <c r="D315" s="94">
        <f t="shared" si="27"/>
        <v>2.1428073385819846</v>
      </c>
      <c r="E315" s="106">
        <f t="shared" si="23"/>
        <v>2.1428073385819847E-2</v>
      </c>
      <c r="F315" s="101">
        <f t="shared" si="26"/>
        <v>2.1642354119678044</v>
      </c>
      <c r="G315" s="41"/>
      <c r="H315" s="42" t="str">
        <f t="shared" si="24"/>
        <v/>
      </c>
      <c r="I315" s="86" t="str">
        <f t="shared" si="25"/>
        <v/>
      </c>
      <c r="J315" s="67"/>
      <c r="L315" s="35"/>
      <c r="M315" s="35"/>
      <c r="N315" s="35"/>
      <c r="O315" s="35"/>
      <c r="P315" s="35"/>
      <c r="Q315" s="35"/>
      <c r="R315" s="35"/>
    </row>
    <row r="316" spans="2:18" x14ac:dyDescent="0.25">
      <c r="B316" s="21"/>
      <c r="C316" s="111">
        <v>310</v>
      </c>
      <c r="D316" s="94">
        <f t="shared" si="27"/>
        <v>2.1642354119678044</v>
      </c>
      <c r="E316" s="106">
        <f t="shared" si="23"/>
        <v>2.1642354119678044E-2</v>
      </c>
      <c r="F316" s="101">
        <f t="shared" si="26"/>
        <v>2.1858777660874824</v>
      </c>
      <c r="G316" s="41"/>
      <c r="H316" s="42" t="str">
        <f t="shared" si="24"/>
        <v/>
      </c>
      <c r="I316" s="86" t="str">
        <f t="shared" si="25"/>
        <v/>
      </c>
      <c r="J316" s="67"/>
      <c r="L316" s="35"/>
      <c r="M316" s="35"/>
      <c r="N316" s="35"/>
      <c r="O316" s="35"/>
      <c r="P316" s="35"/>
      <c r="Q316" s="35"/>
      <c r="R316" s="35"/>
    </row>
    <row r="317" spans="2:18" x14ac:dyDescent="0.25">
      <c r="B317" s="21"/>
      <c r="C317" s="111">
        <v>311</v>
      </c>
      <c r="D317" s="94">
        <f t="shared" si="27"/>
        <v>2.1858777660874824</v>
      </c>
      <c r="E317" s="106">
        <f t="shared" si="23"/>
        <v>2.1858777660874823E-2</v>
      </c>
      <c r="F317" s="101">
        <f t="shared" si="26"/>
        <v>2.2077365437483571</v>
      </c>
      <c r="G317" s="41"/>
      <c r="H317" s="42" t="str">
        <f t="shared" si="24"/>
        <v/>
      </c>
      <c r="I317" s="86" t="str">
        <f t="shared" si="25"/>
        <v/>
      </c>
      <c r="J317" s="67"/>
      <c r="L317" s="35"/>
      <c r="M317" s="35"/>
      <c r="N317" s="35"/>
      <c r="O317" s="35"/>
      <c r="P317" s="35"/>
      <c r="Q317" s="35"/>
      <c r="R317" s="35"/>
    </row>
    <row r="318" spans="2:18" x14ac:dyDescent="0.25">
      <c r="B318" s="21"/>
      <c r="C318" s="111">
        <v>312</v>
      </c>
      <c r="D318" s="94">
        <f t="shared" si="27"/>
        <v>2.2077365437483571</v>
      </c>
      <c r="E318" s="106">
        <f t="shared" si="23"/>
        <v>2.2077365437483572E-2</v>
      </c>
      <c r="F318" s="101">
        <f t="shared" si="26"/>
        <v>2.2298139091858409</v>
      </c>
      <c r="G318" s="41"/>
      <c r="H318" s="42" t="str">
        <f t="shared" si="24"/>
        <v/>
      </c>
      <c r="I318" s="86" t="str">
        <f t="shared" si="25"/>
        <v/>
      </c>
      <c r="J318" s="67"/>
      <c r="L318" s="35"/>
      <c r="M318" s="35"/>
      <c r="N318" s="35"/>
      <c r="O318" s="35"/>
      <c r="P318" s="35"/>
      <c r="Q318" s="35"/>
      <c r="R318" s="35"/>
    </row>
    <row r="319" spans="2:18" x14ac:dyDescent="0.25">
      <c r="B319" s="21"/>
      <c r="C319" s="111">
        <v>313</v>
      </c>
      <c r="D319" s="94">
        <f t="shared" si="27"/>
        <v>2.2298139091858409</v>
      </c>
      <c r="E319" s="106">
        <f t="shared" si="23"/>
        <v>2.2298139091858408E-2</v>
      </c>
      <c r="F319" s="101">
        <f t="shared" si="26"/>
        <v>2.2521120482776995</v>
      </c>
      <c r="G319" s="41"/>
      <c r="H319" s="42" t="str">
        <f t="shared" si="24"/>
        <v/>
      </c>
      <c r="I319" s="86" t="str">
        <f t="shared" si="25"/>
        <v/>
      </c>
      <c r="J319" s="67"/>
      <c r="L319" s="35"/>
      <c r="M319" s="35"/>
      <c r="N319" s="35"/>
      <c r="O319" s="35"/>
      <c r="P319" s="35"/>
      <c r="Q319" s="35"/>
      <c r="R319" s="35"/>
    </row>
    <row r="320" spans="2:18" x14ac:dyDescent="0.25">
      <c r="B320" s="21"/>
      <c r="C320" s="111">
        <v>314</v>
      </c>
      <c r="D320" s="94">
        <f t="shared" si="27"/>
        <v>2.2521120482776995</v>
      </c>
      <c r="E320" s="106">
        <f t="shared" si="23"/>
        <v>2.2521120482776994E-2</v>
      </c>
      <c r="F320" s="101">
        <f t="shared" si="26"/>
        <v>2.2746331687604764</v>
      </c>
      <c r="G320" s="41"/>
      <c r="H320" s="42" t="str">
        <f t="shared" si="24"/>
        <v/>
      </c>
      <c r="I320" s="86" t="str">
        <f t="shared" si="25"/>
        <v/>
      </c>
      <c r="J320" s="67"/>
      <c r="L320" s="35"/>
      <c r="M320" s="35"/>
      <c r="N320" s="35"/>
      <c r="O320" s="35"/>
      <c r="P320" s="35"/>
      <c r="Q320" s="35"/>
      <c r="R320" s="35"/>
    </row>
    <row r="321" spans="2:18" x14ac:dyDescent="0.25">
      <c r="B321" s="21"/>
      <c r="C321" s="111">
        <v>315</v>
      </c>
      <c r="D321" s="94">
        <f t="shared" si="27"/>
        <v>2.2746331687604764</v>
      </c>
      <c r="E321" s="106">
        <f t="shared" si="23"/>
        <v>2.2746331687604763E-2</v>
      </c>
      <c r="F321" s="101">
        <f t="shared" si="26"/>
        <v>2.297379500448081</v>
      </c>
      <c r="G321" s="41"/>
      <c r="H321" s="42" t="str">
        <f t="shared" si="24"/>
        <v/>
      </c>
      <c r="I321" s="86" t="str">
        <f t="shared" si="25"/>
        <v/>
      </c>
      <c r="J321" s="67"/>
      <c r="L321" s="35"/>
      <c r="M321" s="35"/>
      <c r="N321" s="35"/>
      <c r="O321" s="35"/>
      <c r="P321" s="35"/>
      <c r="Q321" s="35"/>
      <c r="R321" s="35"/>
    </row>
    <row r="322" spans="2:18" x14ac:dyDescent="0.25">
      <c r="B322" s="21"/>
      <c r="C322" s="111">
        <v>316</v>
      </c>
      <c r="D322" s="94">
        <f t="shared" si="27"/>
        <v>2.297379500448081</v>
      </c>
      <c r="E322" s="106">
        <f t="shared" si="23"/>
        <v>2.297379500448081E-2</v>
      </c>
      <c r="F322" s="101">
        <f t="shared" si="26"/>
        <v>2.3203532954525619</v>
      </c>
      <c r="G322" s="41"/>
      <c r="H322" s="42" t="str">
        <f t="shared" si="24"/>
        <v/>
      </c>
      <c r="I322" s="86" t="str">
        <f t="shared" si="25"/>
        <v/>
      </c>
      <c r="J322" s="67"/>
      <c r="L322" s="35"/>
      <c r="M322" s="35"/>
      <c r="N322" s="35"/>
      <c r="O322" s="35"/>
      <c r="P322" s="35"/>
      <c r="Q322" s="35"/>
      <c r="R322" s="35"/>
    </row>
    <row r="323" spans="2:18" x14ac:dyDescent="0.25">
      <c r="B323" s="21"/>
      <c r="C323" s="111">
        <v>317</v>
      </c>
      <c r="D323" s="94">
        <f t="shared" si="27"/>
        <v>2.3203532954525619</v>
      </c>
      <c r="E323" s="106">
        <f t="shared" si="23"/>
        <v>2.3203532954525621E-2</v>
      </c>
      <c r="F323" s="101">
        <f t="shared" si="26"/>
        <v>2.3435568284070873</v>
      </c>
      <c r="G323" s="41"/>
      <c r="H323" s="42" t="str">
        <f t="shared" si="24"/>
        <v/>
      </c>
      <c r="I323" s="86" t="str">
        <f t="shared" si="25"/>
        <v/>
      </c>
      <c r="J323" s="67"/>
      <c r="L323" s="35"/>
      <c r="M323" s="35"/>
      <c r="N323" s="35"/>
      <c r="O323" s="35"/>
      <c r="P323" s="35"/>
      <c r="Q323" s="35"/>
      <c r="R323" s="35"/>
    </row>
    <row r="324" spans="2:18" x14ac:dyDescent="0.25">
      <c r="B324" s="21"/>
      <c r="C324" s="111">
        <v>318</v>
      </c>
      <c r="D324" s="94">
        <f t="shared" si="27"/>
        <v>2.3435568284070873</v>
      </c>
      <c r="E324" s="106">
        <f t="shared" si="23"/>
        <v>2.3435568284070875E-2</v>
      </c>
      <c r="F324" s="101">
        <f t="shared" si="26"/>
        <v>2.3669923966911584</v>
      </c>
      <c r="G324" s="41"/>
      <c r="H324" s="42" t="str">
        <f t="shared" si="24"/>
        <v/>
      </c>
      <c r="I324" s="86" t="str">
        <f t="shared" si="25"/>
        <v/>
      </c>
      <c r="J324" s="67"/>
      <c r="L324" s="35"/>
      <c r="M324" s="35"/>
      <c r="N324" s="35"/>
      <c r="O324" s="35"/>
      <c r="P324" s="35"/>
      <c r="Q324" s="35"/>
      <c r="R324" s="35"/>
    </row>
    <row r="325" spans="2:18" x14ac:dyDescent="0.25">
      <c r="B325" s="21"/>
      <c r="C325" s="111">
        <v>319</v>
      </c>
      <c r="D325" s="94">
        <f t="shared" si="27"/>
        <v>2.3669923966911584</v>
      </c>
      <c r="E325" s="106">
        <f t="shared" si="23"/>
        <v>2.3669923966911584E-2</v>
      </c>
      <c r="F325" s="101">
        <f t="shared" si="26"/>
        <v>2.3906623206580697</v>
      </c>
      <c r="G325" s="41"/>
      <c r="H325" s="42" t="str">
        <f t="shared" si="24"/>
        <v/>
      </c>
      <c r="I325" s="86" t="str">
        <f t="shared" si="25"/>
        <v/>
      </c>
      <c r="J325" s="67"/>
      <c r="L325" s="35"/>
      <c r="M325" s="35"/>
      <c r="N325" s="35"/>
      <c r="O325" s="35"/>
      <c r="P325" s="35"/>
      <c r="Q325" s="35"/>
      <c r="R325" s="35"/>
    </row>
    <row r="326" spans="2:18" x14ac:dyDescent="0.25">
      <c r="B326" s="21"/>
      <c r="C326" s="111">
        <v>320</v>
      </c>
      <c r="D326" s="94">
        <f t="shared" si="27"/>
        <v>2.3906623206580697</v>
      </c>
      <c r="E326" s="106">
        <f t="shared" si="23"/>
        <v>2.3906623206580699E-2</v>
      </c>
      <c r="F326" s="101">
        <f t="shared" si="26"/>
        <v>2.4145689438646505</v>
      </c>
      <c r="G326" s="41"/>
      <c r="H326" s="42" t="str">
        <f t="shared" si="24"/>
        <v/>
      </c>
      <c r="I326" s="86" t="str">
        <f t="shared" si="25"/>
        <v/>
      </c>
      <c r="J326" s="67"/>
      <c r="L326" s="35"/>
      <c r="M326" s="35"/>
      <c r="N326" s="35"/>
      <c r="O326" s="35"/>
      <c r="P326" s="35"/>
      <c r="Q326" s="35"/>
      <c r="R326" s="35"/>
    </row>
    <row r="327" spans="2:18" x14ac:dyDescent="0.25">
      <c r="B327" s="21"/>
      <c r="C327" s="111">
        <v>321</v>
      </c>
      <c r="D327" s="94">
        <f t="shared" si="27"/>
        <v>2.4145689438646505</v>
      </c>
      <c r="E327" s="106">
        <f t="shared" si="23"/>
        <v>2.4145689438646506E-2</v>
      </c>
      <c r="F327" s="101">
        <f t="shared" si="26"/>
        <v>2.438714633303297</v>
      </c>
      <c r="G327" s="41"/>
      <c r="H327" s="42" t="str">
        <f t="shared" si="24"/>
        <v/>
      </c>
      <c r="I327" s="86" t="str">
        <f t="shared" si="25"/>
        <v/>
      </c>
      <c r="J327" s="67"/>
      <c r="L327" s="35"/>
      <c r="M327" s="35"/>
      <c r="N327" s="35"/>
      <c r="O327" s="35"/>
      <c r="P327" s="35"/>
      <c r="Q327" s="35"/>
      <c r="R327" s="35"/>
    </row>
    <row r="328" spans="2:18" x14ac:dyDescent="0.25">
      <c r="B328" s="21"/>
      <c r="C328" s="111">
        <v>322</v>
      </c>
      <c r="D328" s="94">
        <f t="shared" si="27"/>
        <v>2.438714633303297</v>
      </c>
      <c r="E328" s="106">
        <f t="shared" si="23"/>
        <v>2.4387146333032971E-2</v>
      </c>
      <c r="F328" s="101">
        <f t="shared" si="26"/>
        <v>2.4631017796363301</v>
      </c>
      <c r="G328" s="41"/>
      <c r="H328" s="42" t="str">
        <f t="shared" si="24"/>
        <v/>
      </c>
      <c r="I328" s="86" t="str">
        <f t="shared" si="25"/>
        <v/>
      </c>
      <c r="J328" s="67"/>
      <c r="L328" s="35"/>
      <c r="M328" s="35"/>
      <c r="N328" s="35"/>
      <c r="O328" s="35"/>
      <c r="P328" s="35"/>
      <c r="Q328" s="35"/>
      <c r="R328" s="35"/>
    </row>
    <row r="329" spans="2:18" x14ac:dyDescent="0.25">
      <c r="B329" s="21"/>
      <c r="C329" s="111">
        <v>323</v>
      </c>
      <c r="D329" s="94">
        <f t="shared" si="27"/>
        <v>2.4631017796363301</v>
      </c>
      <c r="E329" s="106">
        <f t="shared" ref="E329:E371" si="28">IFERROR(D329*C$3,"")</f>
        <v>2.4631017796363303E-2</v>
      </c>
      <c r="F329" s="101">
        <f t="shared" si="26"/>
        <v>2.4877327974326935</v>
      </c>
      <c r="G329" s="41"/>
      <c r="H329" s="42" t="str">
        <f t="shared" ref="H329:H371" si="29">IFERROR(IF(G329="","",G329-G328),"")</f>
        <v/>
      </c>
      <c r="I329" s="86" t="str">
        <f t="shared" ref="I329:I371" si="30">IFERROR(IF(G329="","",((G329-F329)/F329)),"")</f>
        <v/>
      </c>
      <c r="J329" s="67"/>
      <c r="L329" s="35"/>
      <c r="M329" s="35"/>
      <c r="N329" s="35"/>
      <c r="O329" s="35"/>
      <c r="P329" s="35"/>
      <c r="Q329" s="35"/>
      <c r="R329" s="35"/>
    </row>
    <row r="330" spans="2:18" x14ac:dyDescent="0.25">
      <c r="B330" s="21"/>
      <c r="C330" s="111">
        <v>324</v>
      </c>
      <c r="D330" s="94">
        <f t="shared" si="27"/>
        <v>2.4877327974326935</v>
      </c>
      <c r="E330" s="106">
        <f t="shared" si="28"/>
        <v>2.4877327974326936E-2</v>
      </c>
      <c r="F330" s="101">
        <f t="shared" ref="F330:F371" si="31">IFERROR(D330+E330,"")</f>
        <v>2.5126101254070203</v>
      </c>
      <c r="G330" s="41"/>
      <c r="H330" s="42" t="str">
        <f t="shared" si="29"/>
        <v/>
      </c>
      <c r="I330" s="86" t="str">
        <f t="shared" si="30"/>
        <v/>
      </c>
      <c r="J330" s="67"/>
      <c r="L330" s="35"/>
      <c r="M330" s="35"/>
      <c r="N330" s="35"/>
      <c r="O330" s="35"/>
      <c r="P330" s="35"/>
      <c r="Q330" s="35"/>
      <c r="R330" s="35"/>
    </row>
    <row r="331" spans="2:18" x14ac:dyDescent="0.25">
      <c r="B331" s="21"/>
      <c r="C331" s="111">
        <v>325</v>
      </c>
      <c r="D331" s="94">
        <f t="shared" si="27"/>
        <v>2.5126101254070203</v>
      </c>
      <c r="E331" s="106">
        <f t="shared" si="28"/>
        <v>2.5126101254070204E-2</v>
      </c>
      <c r="F331" s="101">
        <f t="shared" si="31"/>
        <v>2.5377362266610906</v>
      </c>
      <c r="G331" s="41"/>
      <c r="H331" s="42" t="str">
        <f t="shared" si="29"/>
        <v/>
      </c>
      <c r="I331" s="86" t="str">
        <f t="shared" si="30"/>
        <v/>
      </c>
      <c r="J331" s="67"/>
      <c r="L331" s="35"/>
      <c r="M331" s="35"/>
      <c r="N331" s="35"/>
      <c r="O331" s="35"/>
      <c r="P331" s="35"/>
      <c r="Q331" s="35"/>
      <c r="R331" s="35"/>
    </row>
    <row r="332" spans="2:18" x14ac:dyDescent="0.25">
      <c r="B332" s="21"/>
      <c r="C332" s="111">
        <v>326</v>
      </c>
      <c r="D332" s="94">
        <f t="shared" si="27"/>
        <v>2.5377362266610906</v>
      </c>
      <c r="E332" s="106">
        <f t="shared" si="28"/>
        <v>2.5377362266610907E-2</v>
      </c>
      <c r="F332" s="101">
        <f t="shared" si="31"/>
        <v>2.5631135889277012</v>
      </c>
      <c r="G332" s="41"/>
      <c r="H332" s="42" t="str">
        <f t="shared" si="29"/>
        <v/>
      </c>
      <c r="I332" s="86" t="str">
        <f t="shared" si="30"/>
        <v/>
      </c>
      <c r="J332" s="67"/>
      <c r="L332" s="35"/>
      <c r="M332" s="35"/>
      <c r="N332" s="35"/>
      <c r="O332" s="35"/>
      <c r="P332" s="35"/>
      <c r="Q332" s="35"/>
      <c r="R332" s="35"/>
    </row>
    <row r="333" spans="2:18" x14ac:dyDescent="0.25">
      <c r="B333" s="21"/>
      <c r="C333" s="111">
        <v>327</v>
      </c>
      <c r="D333" s="94">
        <f t="shared" si="27"/>
        <v>2.5631135889277012</v>
      </c>
      <c r="E333" s="106">
        <f t="shared" si="28"/>
        <v>2.5631135889277012E-2</v>
      </c>
      <c r="F333" s="101">
        <f t="shared" si="31"/>
        <v>2.5887447248169781</v>
      </c>
      <c r="G333" s="41"/>
      <c r="H333" s="42" t="str">
        <f t="shared" si="29"/>
        <v/>
      </c>
      <c r="I333" s="86" t="str">
        <f t="shared" si="30"/>
        <v/>
      </c>
      <c r="J333" s="67"/>
      <c r="L333" s="35"/>
      <c r="M333" s="35"/>
      <c r="N333" s="35"/>
      <c r="O333" s="35"/>
      <c r="P333" s="35"/>
      <c r="Q333" s="35"/>
      <c r="R333" s="35"/>
    </row>
    <row r="334" spans="2:18" x14ac:dyDescent="0.25">
      <c r="B334" s="21"/>
      <c r="C334" s="111">
        <v>328</v>
      </c>
      <c r="D334" s="94">
        <f t="shared" si="27"/>
        <v>2.5887447248169781</v>
      </c>
      <c r="E334" s="106">
        <f t="shared" si="28"/>
        <v>2.5887447248169781E-2</v>
      </c>
      <c r="F334" s="101">
        <f t="shared" si="31"/>
        <v>2.6146321720651478</v>
      </c>
      <c r="G334" s="41"/>
      <c r="H334" s="42" t="str">
        <f t="shared" si="29"/>
        <v/>
      </c>
      <c r="I334" s="86" t="str">
        <f t="shared" si="30"/>
        <v/>
      </c>
      <c r="J334" s="67"/>
      <c r="L334" s="35"/>
      <c r="M334" s="35"/>
      <c r="N334" s="35"/>
      <c r="O334" s="35"/>
      <c r="P334" s="35"/>
      <c r="Q334" s="35"/>
      <c r="R334" s="35"/>
    </row>
    <row r="335" spans="2:18" x14ac:dyDescent="0.25">
      <c r="B335" s="21"/>
      <c r="C335" s="111">
        <v>329</v>
      </c>
      <c r="D335" s="94">
        <f t="shared" si="27"/>
        <v>2.6146321720651478</v>
      </c>
      <c r="E335" s="106">
        <f t="shared" si="28"/>
        <v>2.614632172065148E-2</v>
      </c>
      <c r="F335" s="101">
        <f t="shared" si="31"/>
        <v>2.6407784937857994</v>
      </c>
      <c r="G335" s="41"/>
      <c r="H335" s="42" t="str">
        <f t="shared" si="29"/>
        <v/>
      </c>
      <c r="I335" s="86" t="str">
        <f t="shared" si="30"/>
        <v/>
      </c>
      <c r="J335" s="67"/>
      <c r="L335" s="35"/>
      <c r="M335" s="35"/>
      <c r="N335" s="35"/>
      <c r="O335" s="35"/>
      <c r="P335" s="35"/>
      <c r="Q335" s="35"/>
      <c r="R335" s="35"/>
    </row>
    <row r="336" spans="2:18" x14ac:dyDescent="0.25">
      <c r="B336" s="21"/>
      <c r="C336" s="111">
        <v>330</v>
      </c>
      <c r="D336" s="94">
        <f t="shared" si="27"/>
        <v>2.6407784937857994</v>
      </c>
      <c r="E336" s="106">
        <f t="shared" si="28"/>
        <v>2.6407784937857996E-2</v>
      </c>
      <c r="F336" s="101">
        <f t="shared" si="31"/>
        <v>2.6671862787236575</v>
      </c>
      <c r="G336" s="41"/>
      <c r="H336" s="42" t="str">
        <f t="shared" si="29"/>
        <v/>
      </c>
      <c r="I336" s="86" t="str">
        <f t="shared" si="30"/>
        <v/>
      </c>
      <c r="J336" s="67"/>
      <c r="L336" s="35"/>
      <c r="M336" s="35"/>
      <c r="N336" s="35"/>
      <c r="O336" s="35"/>
      <c r="P336" s="35"/>
      <c r="Q336" s="35"/>
      <c r="R336" s="35"/>
    </row>
    <row r="337" spans="2:18" x14ac:dyDescent="0.25">
      <c r="B337" s="21"/>
      <c r="C337" s="111">
        <v>331</v>
      </c>
      <c r="D337" s="94">
        <f t="shared" si="27"/>
        <v>2.6671862787236575</v>
      </c>
      <c r="E337" s="106">
        <f t="shared" si="28"/>
        <v>2.6671862787236576E-2</v>
      </c>
      <c r="F337" s="101">
        <f t="shared" si="31"/>
        <v>2.6938581415108942</v>
      </c>
      <c r="G337" s="41"/>
      <c r="H337" s="42" t="str">
        <f t="shared" si="29"/>
        <v/>
      </c>
      <c r="I337" s="86" t="str">
        <f t="shared" si="30"/>
        <v/>
      </c>
      <c r="J337" s="67"/>
      <c r="L337" s="35"/>
      <c r="M337" s="35"/>
      <c r="N337" s="35"/>
      <c r="O337" s="35"/>
      <c r="P337" s="35"/>
      <c r="Q337" s="35"/>
      <c r="R337" s="35"/>
    </row>
    <row r="338" spans="2:18" x14ac:dyDescent="0.25">
      <c r="B338" s="21"/>
      <c r="C338" s="111">
        <v>332</v>
      </c>
      <c r="D338" s="94">
        <f t="shared" si="27"/>
        <v>2.6938581415108942</v>
      </c>
      <c r="E338" s="106">
        <f t="shared" si="28"/>
        <v>2.6938581415108943E-2</v>
      </c>
      <c r="F338" s="101">
        <f t="shared" si="31"/>
        <v>2.7207967229260031</v>
      </c>
      <c r="G338" s="41"/>
      <c r="H338" s="42" t="str">
        <f t="shared" si="29"/>
        <v/>
      </c>
      <c r="I338" s="86" t="str">
        <f t="shared" si="30"/>
        <v/>
      </c>
      <c r="J338" s="67"/>
      <c r="L338" s="35"/>
      <c r="M338" s="35"/>
      <c r="N338" s="35"/>
      <c r="O338" s="35"/>
      <c r="P338" s="35"/>
      <c r="Q338" s="35"/>
      <c r="R338" s="35"/>
    </row>
    <row r="339" spans="2:18" x14ac:dyDescent="0.25">
      <c r="B339" s="21"/>
      <c r="C339" s="111">
        <v>333</v>
      </c>
      <c r="D339" s="94">
        <f t="shared" si="27"/>
        <v>2.7207967229260031</v>
      </c>
      <c r="E339" s="106">
        <f t="shared" si="28"/>
        <v>2.7207967229260031E-2</v>
      </c>
      <c r="F339" s="101">
        <f t="shared" si="31"/>
        <v>2.7480046901552631</v>
      </c>
      <c r="G339" s="41"/>
      <c r="H339" s="42" t="str">
        <f t="shared" si="29"/>
        <v/>
      </c>
      <c r="I339" s="86" t="str">
        <f t="shared" si="30"/>
        <v/>
      </c>
      <c r="J339" s="67"/>
      <c r="L339" s="35"/>
      <c r="M339" s="35"/>
      <c r="N339" s="35"/>
      <c r="O339" s="35"/>
      <c r="P339" s="35"/>
      <c r="Q339" s="35"/>
      <c r="R339" s="35"/>
    </row>
    <row r="340" spans="2:18" x14ac:dyDescent="0.25">
      <c r="B340" s="21"/>
      <c r="C340" s="111">
        <v>334</v>
      </c>
      <c r="D340" s="94">
        <f t="shared" si="27"/>
        <v>2.7480046901552631</v>
      </c>
      <c r="E340" s="106">
        <f t="shared" si="28"/>
        <v>2.7480046901552632E-2</v>
      </c>
      <c r="F340" s="101">
        <f t="shared" si="31"/>
        <v>2.7754847370568156</v>
      </c>
      <c r="G340" s="41"/>
      <c r="H340" s="42" t="str">
        <f t="shared" si="29"/>
        <v/>
      </c>
      <c r="I340" s="86" t="str">
        <f t="shared" si="30"/>
        <v/>
      </c>
      <c r="J340" s="67"/>
      <c r="L340" s="35"/>
      <c r="M340" s="35"/>
      <c r="N340" s="35"/>
      <c r="O340" s="35"/>
      <c r="P340" s="35"/>
      <c r="Q340" s="35"/>
      <c r="R340" s="35"/>
    </row>
    <row r="341" spans="2:18" x14ac:dyDescent="0.25">
      <c r="B341" s="21"/>
      <c r="C341" s="111">
        <v>335</v>
      </c>
      <c r="D341" s="94">
        <f t="shared" si="27"/>
        <v>2.7754847370568156</v>
      </c>
      <c r="E341" s="106">
        <f t="shared" si="28"/>
        <v>2.7754847370568159E-2</v>
      </c>
      <c r="F341" s="101">
        <f t="shared" si="31"/>
        <v>2.8032395844273839</v>
      </c>
      <c r="G341" s="41"/>
      <c r="H341" s="42" t="str">
        <f t="shared" si="29"/>
        <v/>
      </c>
      <c r="I341" s="86" t="str">
        <f t="shared" si="30"/>
        <v/>
      </c>
      <c r="J341" s="67"/>
      <c r="L341" s="35"/>
      <c r="M341" s="35"/>
      <c r="N341" s="35"/>
      <c r="O341" s="35"/>
      <c r="P341" s="35"/>
      <c r="Q341" s="35"/>
      <c r="R341" s="35"/>
    </row>
    <row r="342" spans="2:18" x14ac:dyDescent="0.25">
      <c r="B342" s="21"/>
      <c r="C342" s="111">
        <v>336</v>
      </c>
      <c r="D342" s="94">
        <f t="shared" si="27"/>
        <v>2.8032395844273839</v>
      </c>
      <c r="E342" s="106">
        <f t="shared" si="28"/>
        <v>2.803239584427384E-2</v>
      </c>
      <c r="F342" s="101">
        <f t="shared" si="31"/>
        <v>2.8312719802716577</v>
      </c>
      <c r="G342" s="41"/>
      <c r="H342" s="42" t="str">
        <f t="shared" si="29"/>
        <v/>
      </c>
      <c r="I342" s="86" t="str">
        <f t="shared" si="30"/>
        <v/>
      </c>
      <c r="J342" s="67"/>
      <c r="L342" s="35"/>
      <c r="M342" s="35"/>
      <c r="N342" s="35"/>
      <c r="O342" s="35"/>
      <c r="P342" s="35"/>
      <c r="Q342" s="35"/>
      <c r="R342" s="35"/>
    </row>
    <row r="343" spans="2:18" x14ac:dyDescent="0.25">
      <c r="B343" s="21"/>
      <c r="C343" s="111">
        <v>337</v>
      </c>
      <c r="D343" s="94">
        <f t="shared" si="27"/>
        <v>2.8312719802716577</v>
      </c>
      <c r="E343" s="106">
        <f t="shared" si="28"/>
        <v>2.8312719802716577E-2</v>
      </c>
      <c r="F343" s="101">
        <f t="shared" si="31"/>
        <v>2.8595847000743744</v>
      </c>
      <c r="G343" s="41"/>
      <c r="H343" s="42" t="str">
        <f t="shared" si="29"/>
        <v/>
      </c>
      <c r="I343" s="86" t="str">
        <f t="shared" si="30"/>
        <v/>
      </c>
      <c r="J343" s="67"/>
      <c r="L343" s="35"/>
      <c r="M343" s="35"/>
      <c r="N343" s="35"/>
      <c r="O343" s="35"/>
      <c r="P343" s="35"/>
      <c r="Q343" s="35"/>
      <c r="R343" s="35"/>
    </row>
    <row r="344" spans="2:18" x14ac:dyDescent="0.25">
      <c r="B344" s="21"/>
      <c r="C344" s="111">
        <v>338</v>
      </c>
      <c r="D344" s="94">
        <f t="shared" si="27"/>
        <v>2.8595847000743744</v>
      </c>
      <c r="E344" s="106">
        <f t="shared" si="28"/>
        <v>2.8595847000743746E-2</v>
      </c>
      <c r="F344" s="101">
        <f t="shared" si="31"/>
        <v>2.8881805470751183</v>
      </c>
      <c r="G344" s="41"/>
      <c r="H344" s="42" t="str">
        <f t="shared" si="29"/>
        <v/>
      </c>
      <c r="I344" s="86" t="str">
        <f t="shared" si="30"/>
        <v/>
      </c>
      <c r="J344" s="67"/>
      <c r="L344" s="35"/>
      <c r="M344" s="35"/>
      <c r="N344" s="35"/>
      <c r="O344" s="35"/>
      <c r="P344" s="35"/>
      <c r="Q344" s="35"/>
      <c r="R344" s="35"/>
    </row>
    <row r="345" spans="2:18" x14ac:dyDescent="0.25">
      <c r="B345" s="21"/>
      <c r="C345" s="111">
        <v>339</v>
      </c>
      <c r="D345" s="94">
        <f t="shared" si="27"/>
        <v>2.8881805470751183</v>
      </c>
      <c r="E345" s="106">
        <f t="shared" si="28"/>
        <v>2.8881805470751185E-2</v>
      </c>
      <c r="F345" s="101">
        <f t="shared" si="31"/>
        <v>2.9170623525458694</v>
      </c>
      <c r="G345" s="41"/>
      <c r="H345" s="42" t="str">
        <f t="shared" si="29"/>
        <v/>
      </c>
      <c r="I345" s="86" t="str">
        <f t="shared" si="30"/>
        <v/>
      </c>
      <c r="J345" s="67"/>
      <c r="L345" s="35"/>
      <c r="M345" s="35"/>
      <c r="N345" s="35"/>
      <c r="O345" s="35"/>
      <c r="P345" s="35"/>
      <c r="Q345" s="35"/>
      <c r="R345" s="35"/>
    </row>
    <row r="346" spans="2:18" x14ac:dyDescent="0.25">
      <c r="B346" s="21"/>
      <c r="C346" s="111">
        <v>340</v>
      </c>
      <c r="D346" s="94">
        <f t="shared" si="27"/>
        <v>2.9170623525458694</v>
      </c>
      <c r="E346" s="106">
        <f t="shared" si="28"/>
        <v>2.9170623525458694E-2</v>
      </c>
      <c r="F346" s="101">
        <f t="shared" si="31"/>
        <v>2.9462329760713279</v>
      </c>
      <c r="G346" s="41"/>
      <c r="H346" s="42" t="str">
        <f t="shared" si="29"/>
        <v/>
      </c>
      <c r="I346" s="86" t="str">
        <f t="shared" si="30"/>
        <v/>
      </c>
      <c r="J346" s="67"/>
      <c r="L346" s="35"/>
      <c r="M346" s="35"/>
      <c r="N346" s="35"/>
      <c r="O346" s="35"/>
      <c r="P346" s="35"/>
      <c r="Q346" s="35"/>
      <c r="R346" s="35"/>
    </row>
    <row r="347" spans="2:18" x14ac:dyDescent="0.25">
      <c r="B347" s="21"/>
      <c r="C347" s="111">
        <v>341</v>
      </c>
      <c r="D347" s="94">
        <f t="shared" si="27"/>
        <v>2.9462329760713279</v>
      </c>
      <c r="E347" s="106">
        <f t="shared" si="28"/>
        <v>2.9462329760713279E-2</v>
      </c>
      <c r="F347" s="101">
        <f t="shared" si="31"/>
        <v>2.9756953058320414</v>
      </c>
      <c r="G347" s="41"/>
      <c r="H347" s="42" t="str">
        <f t="shared" si="29"/>
        <v/>
      </c>
      <c r="I347" s="86" t="str">
        <f t="shared" si="30"/>
        <v/>
      </c>
      <c r="J347" s="67"/>
      <c r="L347" s="35"/>
      <c r="M347" s="35"/>
      <c r="N347" s="35"/>
      <c r="O347" s="35"/>
      <c r="P347" s="35"/>
      <c r="Q347" s="35"/>
      <c r="R347" s="35"/>
    </row>
    <row r="348" spans="2:18" x14ac:dyDescent="0.25">
      <c r="B348" s="21"/>
      <c r="C348" s="111">
        <v>342</v>
      </c>
      <c r="D348" s="94">
        <f t="shared" si="27"/>
        <v>2.9756953058320414</v>
      </c>
      <c r="E348" s="106">
        <f t="shared" si="28"/>
        <v>2.9756953058320414E-2</v>
      </c>
      <c r="F348" s="101">
        <f t="shared" si="31"/>
        <v>3.005452258890362</v>
      </c>
      <c r="G348" s="41"/>
      <c r="H348" s="42" t="str">
        <f t="shared" si="29"/>
        <v/>
      </c>
      <c r="I348" s="86" t="str">
        <f t="shared" si="30"/>
        <v/>
      </c>
      <c r="J348" s="67"/>
      <c r="L348" s="35"/>
      <c r="M348" s="35"/>
      <c r="N348" s="35"/>
      <c r="O348" s="35"/>
      <c r="P348" s="35"/>
      <c r="Q348" s="35"/>
      <c r="R348" s="35"/>
    </row>
    <row r="349" spans="2:18" x14ac:dyDescent="0.25">
      <c r="B349" s="21"/>
      <c r="C349" s="111">
        <v>343</v>
      </c>
      <c r="D349" s="94">
        <f t="shared" si="27"/>
        <v>3.005452258890362</v>
      </c>
      <c r="E349" s="106">
        <f t="shared" si="28"/>
        <v>3.005452258890362E-2</v>
      </c>
      <c r="F349" s="101">
        <f t="shared" si="31"/>
        <v>3.0355067814792656</v>
      </c>
      <c r="G349" s="41"/>
      <c r="H349" s="42" t="str">
        <f t="shared" si="29"/>
        <v/>
      </c>
      <c r="I349" s="86" t="str">
        <f t="shared" si="30"/>
        <v/>
      </c>
      <c r="J349" s="67"/>
      <c r="L349" s="35"/>
      <c r="M349" s="35"/>
      <c r="N349" s="35"/>
      <c r="O349" s="35"/>
      <c r="P349" s="35"/>
      <c r="Q349" s="35"/>
      <c r="R349" s="35"/>
    </row>
    <row r="350" spans="2:18" x14ac:dyDescent="0.25">
      <c r="B350" s="21"/>
      <c r="C350" s="111">
        <v>344</v>
      </c>
      <c r="D350" s="94">
        <f t="shared" si="27"/>
        <v>3.0355067814792656</v>
      </c>
      <c r="E350" s="106">
        <f t="shared" si="28"/>
        <v>3.0355067814792656E-2</v>
      </c>
      <c r="F350" s="101">
        <f t="shared" si="31"/>
        <v>3.0658618492940581</v>
      </c>
      <c r="G350" s="41"/>
      <c r="H350" s="42" t="str">
        <f t="shared" si="29"/>
        <v/>
      </c>
      <c r="I350" s="86" t="str">
        <f t="shared" si="30"/>
        <v/>
      </c>
      <c r="J350" s="67"/>
      <c r="L350" s="35"/>
      <c r="M350" s="35"/>
      <c r="N350" s="35"/>
      <c r="O350" s="35"/>
      <c r="P350" s="35"/>
      <c r="Q350" s="35"/>
      <c r="R350" s="35"/>
    </row>
    <row r="351" spans="2:18" x14ac:dyDescent="0.25">
      <c r="B351" s="21"/>
      <c r="C351" s="111">
        <v>345</v>
      </c>
      <c r="D351" s="94">
        <f t="shared" si="27"/>
        <v>3.0658618492940581</v>
      </c>
      <c r="E351" s="106">
        <f t="shared" si="28"/>
        <v>3.0658618492940583E-2</v>
      </c>
      <c r="F351" s="101">
        <f t="shared" si="31"/>
        <v>3.0965204677869989</v>
      </c>
      <c r="G351" s="41"/>
      <c r="H351" s="42" t="str">
        <f t="shared" si="29"/>
        <v/>
      </c>
      <c r="I351" s="86" t="str">
        <f t="shared" si="30"/>
        <v/>
      </c>
      <c r="J351" s="67"/>
      <c r="L351" s="35"/>
      <c r="M351" s="35"/>
      <c r="N351" s="35"/>
      <c r="O351" s="35"/>
      <c r="P351" s="35"/>
      <c r="Q351" s="35"/>
      <c r="R351" s="35"/>
    </row>
    <row r="352" spans="2:18" x14ac:dyDescent="0.25">
      <c r="B352" s="21"/>
      <c r="C352" s="111">
        <v>346</v>
      </c>
      <c r="D352" s="94">
        <f t="shared" si="27"/>
        <v>3.0965204677869989</v>
      </c>
      <c r="E352" s="106">
        <f t="shared" si="28"/>
        <v>3.0965204677869989E-2</v>
      </c>
      <c r="F352" s="101">
        <f t="shared" si="31"/>
        <v>3.1274856724648687</v>
      </c>
      <c r="G352" s="41"/>
      <c r="H352" s="42" t="str">
        <f t="shared" si="29"/>
        <v/>
      </c>
      <c r="I352" s="86" t="str">
        <f t="shared" si="30"/>
        <v/>
      </c>
      <c r="J352" s="67"/>
      <c r="L352" s="35"/>
      <c r="M352" s="35"/>
      <c r="N352" s="35"/>
      <c r="O352" s="35"/>
      <c r="P352" s="35"/>
      <c r="Q352" s="35"/>
      <c r="R352" s="35"/>
    </row>
    <row r="353" spans="2:18" x14ac:dyDescent="0.25">
      <c r="B353" s="21"/>
      <c r="C353" s="111">
        <v>347</v>
      </c>
      <c r="D353" s="94">
        <f t="shared" si="27"/>
        <v>3.1274856724648687</v>
      </c>
      <c r="E353" s="106">
        <f t="shared" si="28"/>
        <v>3.1274856724648685E-2</v>
      </c>
      <c r="F353" s="101">
        <f t="shared" si="31"/>
        <v>3.1587605291895176</v>
      </c>
      <c r="G353" s="41"/>
      <c r="H353" s="42" t="str">
        <f t="shared" si="29"/>
        <v/>
      </c>
      <c r="I353" s="86" t="str">
        <f t="shared" si="30"/>
        <v/>
      </c>
      <c r="J353" s="67"/>
      <c r="L353" s="35"/>
      <c r="M353" s="35"/>
      <c r="N353" s="35"/>
      <c r="O353" s="35"/>
      <c r="P353" s="35"/>
      <c r="Q353" s="35"/>
      <c r="R353" s="35"/>
    </row>
    <row r="354" spans="2:18" x14ac:dyDescent="0.25">
      <c r="B354" s="21"/>
      <c r="C354" s="111">
        <v>348</v>
      </c>
      <c r="D354" s="94">
        <f t="shared" si="27"/>
        <v>3.1587605291895176</v>
      </c>
      <c r="E354" s="106">
        <f t="shared" si="28"/>
        <v>3.1587605291895179E-2</v>
      </c>
      <c r="F354" s="101">
        <f t="shared" si="31"/>
        <v>3.1903481344814129</v>
      </c>
      <c r="G354" s="41"/>
      <c r="H354" s="42" t="str">
        <f t="shared" si="29"/>
        <v/>
      </c>
      <c r="I354" s="86" t="str">
        <f t="shared" si="30"/>
        <v/>
      </c>
      <c r="J354" s="67"/>
      <c r="L354" s="35"/>
      <c r="M354" s="35"/>
      <c r="N354" s="35"/>
      <c r="O354" s="35"/>
      <c r="P354" s="35"/>
      <c r="Q354" s="35"/>
      <c r="R354" s="35"/>
    </row>
    <row r="355" spans="2:18" x14ac:dyDescent="0.25">
      <c r="B355" s="21"/>
      <c r="C355" s="111">
        <v>349</v>
      </c>
      <c r="D355" s="94">
        <f t="shared" si="27"/>
        <v>3.1903481344814129</v>
      </c>
      <c r="E355" s="106">
        <f t="shared" si="28"/>
        <v>3.1903481344814126E-2</v>
      </c>
      <c r="F355" s="101">
        <f t="shared" si="31"/>
        <v>3.2222516158262269</v>
      </c>
      <c r="G355" s="41"/>
      <c r="H355" s="42" t="str">
        <f t="shared" si="29"/>
        <v/>
      </c>
      <c r="I355" s="86" t="str">
        <f t="shared" si="30"/>
        <v/>
      </c>
      <c r="J355" s="67"/>
      <c r="L355" s="35"/>
      <c r="M355" s="35"/>
      <c r="N355" s="35"/>
      <c r="O355" s="35"/>
      <c r="P355" s="35"/>
      <c r="Q355" s="35"/>
      <c r="R355" s="35"/>
    </row>
    <row r="356" spans="2:18" x14ac:dyDescent="0.25">
      <c r="B356" s="21"/>
      <c r="C356" s="111">
        <v>350</v>
      </c>
      <c r="D356" s="94">
        <f t="shared" si="27"/>
        <v>3.2222516158262269</v>
      </c>
      <c r="E356" s="106">
        <f t="shared" si="28"/>
        <v>3.2222516158262271E-2</v>
      </c>
      <c r="F356" s="101">
        <f t="shared" si="31"/>
        <v>3.2544741319844892</v>
      </c>
      <c r="G356" s="41"/>
      <c r="H356" s="42" t="str">
        <f t="shared" si="29"/>
        <v/>
      </c>
      <c r="I356" s="86" t="str">
        <f t="shared" si="30"/>
        <v/>
      </c>
      <c r="J356" s="67"/>
      <c r="L356" s="35"/>
      <c r="M356" s="35"/>
      <c r="N356" s="35"/>
      <c r="O356" s="35"/>
      <c r="P356" s="35"/>
      <c r="Q356" s="35"/>
      <c r="R356" s="35"/>
    </row>
    <row r="357" spans="2:18" x14ac:dyDescent="0.25">
      <c r="B357" s="21"/>
      <c r="C357" s="111">
        <v>351</v>
      </c>
      <c r="D357" s="94">
        <f t="shared" ref="D357:D371" si="32">F356</f>
        <v>3.2544741319844892</v>
      </c>
      <c r="E357" s="106">
        <f t="shared" si="28"/>
        <v>3.2544741319844896E-2</v>
      </c>
      <c r="F357" s="101">
        <f t="shared" si="31"/>
        <v>3.287018873304334</v>
      </c>
      <c r="G357" s="41"/>
      <c r="H357" s="42" t="str">
        <f t="shared" si="29"/>
        <v/>
      </c>
      <c r="I357" s="86" t="str">
        <f t="shared" si="30"/>
        <v/>
      </c>
      <c r="J357" s="67"/>
      <c r="L357" s="35"/>
      <c r="M357" s="35"/>
      <c r="N357" s="35"/>
      <c r="O357" s="35"/>
      <c r="P357" s="35"/>
      <c r="Q357" s="35"/>
      <c r="R357" s="35"/>
    </row>
    <row r="358" spans="2:18" x14ac:dyDescent="0.25">
      <c r="B358" s="21"/>
      <c r="C358" s="111">
        <v>352</v>
      </c>
      <c r="D358" s="94">
        <f t="shared" si="32"/>
        <v>3.287018873304334</v>
      </c>
      <c r="E358" s="106">
        <f t="shared" si="28"/>
        <v>3.2870188733043343E-2</v>
      </c>
      <c r="F358" s="101">
        <f t="shared" si="31"/>
        <v>3.3198890620373773</v>
      </c>
      <c r="G358" s="41"/>
      <c r="H358" s="42" t="str">
        <f t="shared" si="29"/>
        <v/>
      </c>
      <c r="I358" s="86" t="str">
        <f t="shared" si="30"/>
        <v/>
      </c>
      <c r="J358" s="67"/>
      <c r="L358" s="35"/>
      <c r="M358" s="35"/>
      <c r="N358" s="35"/>
      <c r="O358" s="35"/>
      <c r="P358" s="35"/>
      <c r="Q358" s="35"/>
      <c r="R358" s="35"/>
    </row>
    <row r="359" spans="2:18" x14ac:dyDescent="0.25">
      <c r="B359" s="21"/>
      <c r="C359" s="111">
        <v>353</v>
      </c>
      <c r="D359" s="94">
        <f t="shared" si="32"/>
        <v>3.3198890620373773</v>
      </c>
      <c r="E359" s="106">
        <f t="shared" si="28"/>
        <v>3.3198890620373775E-2</v>
      </c>
      <c r="F359" s="101">
        <f t="shared" si="31"/>
        <v>3.3530879526577513</v>
      </c>
      <c r="G359" s="41"/>
      <c r="H359" s="42" t="str">
        <f t="shared" si="29"/>
        <v/>
      </c>
      <c r="I359" s="86" t="str">
        <f t="shared" si="30"/>
        <v/>
      </c>
      <c r="J359" s="67"/>
      <c r="L359" s="35"/>
      <c r="M359" s="35"/>
      <c r="N359" s="35"/>
      <c r="O359" s="35"/>
      <c r="P359" s="35"/>
      <c r="Q359" s="35"/>
      <c r="R359" s="35"/>
    </row>
    <row r="360" spans="2:18" x14ac:dyDescent="0.25">
      <c r="B360" s="21"/>
      <c r="C360" s="111">
        <v>354</v>
      </c>
      <c r="D360" s="94">
        <f t="shared" si="32"/>
        <v>3.3530879526577513</v>
      </c>
      <c r="E360" s="106">
        <f t="shared" si="28"/>
        <v>3.353087952657751E-2</v>
      </c>
      <c r="F360" s="101">
        <f t="shared" si="31"/>
        <v>3.3866188321843289</v>
      </c>
      <c r="G360" s="41"/>
      <c r="H360" s="42" t="str">
        <f t="shared" si="29"/>
        <v/>
      </c>
      <c r="I360" s="86" t="str">
        <f t="shared" si="30"/>
        <v/>
      </c>
      <c r="J360" s="67"/>
      <c r="L360" s="35"/>
      <c r="M360" s="35"/>
      <c r="N360" s="35"/>
      <c r="O360" s="35"/>
      <c r="P360" s="35"/>
      <c r="Q360" s="35"/>
      <c r="R360" s="35"/>
    </row>
    <row r="361" spans="2:18" x14ac:dyDescent="0.25">
      <c r="B361" s="21"/>
      <c r="C361" s="111">
        <v>355</v>
      </c>
      <c r="D361" s="94">
        <f t="shared" si="32"/>
        <v>3.3866188321843289</v>
      </c>
      <c r="E361" s="106">
        <f t="shared" si="28"/>
        <v>3.3866188321843287E-2</v>
      </c>
      <c r="F361" s="101">
        <f t="shared" si="31"/>
        <v>3.4204850205061721</v>
      </c>
      <c r="G361" s="41"/>
      <c r="H361" s="42" t="str">
        <f t="shared" si="29"/>
        <v/>
      </c>
      <c r="I361" s="86" t="str">
        <f t="shared" si="30"/>
        <v/>
      </c>
      <c r="J361" s="67"/>
      <c r="L361" s="35"/>
      <c r="M361" s="35"/>
      <c r="N361" s="35"/>
      <c r="O361" s="35"/>
      <c r="P361" s="35"/>
      <c r="Q361" s="35"/>
      <c r="R361" s="35"/>
    </row>
    <row r="362" spans="2:18" x14ac:dyDescent="0.25">
      <c r="B362" s="21"/>
      <c r="C362" s="111">
        <v>356</v>
      </c>
      <c r="D362" s="94">
        <f t="shared" si="32"/>
        <v>3.4204850205061721</v>
      </c>
      <c r="E362" s="106">
        <f t="shared" si="28"/>
        <v>3.420485020506172E-2</v>
      </c>
      <c r="F362" s="101">
        <f t="shared" si="31"/>
        <v>3.4546898707112339</v>
      </c>
      <c r="G362" s="41"/>
      <c r="H362" s="42" t="str">
        <f t="shared" si="29"/>
        <v/>
      </c>
      <c r="I362" s="86" t="str">
        <f t="shared" si="30"/>
        <v/>
      </c>
      <c r="J362" s="67"/>
      <c r="L362" s="35"/>
      <c r="M362" s="35"/>
      <c r="N362" s="35"/>
      <c r="O362" s="35"/>
      <c r="P362" s="35"/>
      <c r="Q362" s="35"/>
      <c r="R362" s="35"/>
    </row>
    <row r="363" spans="2:18" x14ac:dyDescent="0.25">
      <c r="B363" s="21"/>
      <c r="C363" s="111">
        <v>357</v>
      </c>
      <c r="D363" s="94">
        <f t="shared" si="32"/>
        <v>3.4546898707112339</v>
      </c>
      <c r="E363" s="106">
        <f t="shared" si="28"/>
        <v>3.454689870711234E-2</v>
      </c>
      <c r="F363" s="101">
        <f t="shared" si="31"/>
        <v>3.4892367694183464</v>
      </c>
      <c r="G363" s="41"/>
      <c r="H363" s="42" t="str">
        <f t="shared" si="29"/>
        <v/>
      </c>
      <c r="I363" s="86" t="str">
        <f t="shared" si="30"/>
        <v/>
      </c>
      <c r="J363" s="67"/>
      <c r="L363" s="35"/>
      <c r="M363" s="35"/>
      <c r="N363" s="35"/>
      <c r="O363" s="35"/>
      <c r="P363" s="35"/>
      <c r="Q363" s="35"/>
      <c r="R363" s="35"/>
    </row>
    <row r="364" spans="2:18" x14ac:dyDescent="0.25">
      <c r="B364" s="21"/>
      <c r="C364" s="111">
        <v>358</v>
      </c>
      <c r="D364" s="94">
        <f t="shared" si="32"/>
        <v>3.4892367694183464</v>
      </c>
      <c r="E364" s="106">
        <f t="shared" si="28"/>
        <v>3.4892367694183461E-2</v>
      </c>
      <c r="F364" s="101">
        <f t="shared" si="31"/>
        <v>3.5241291371125296</v>
      </c>
      <c r="G364" s="41"/>
      <c r="H364" s="42" t="str">
        <f t="shared" si="29"/>
        <v/>
      </c>
      <c r="I364" s="86" t="str">
        <f t="shared" si="30"/>
        <v/>
      </c>
      <c r="J364" s="67"/>
      <c r="L364" s="35"/>
      <c r="M364" s="35"/>
      <c r="N364" s="35"/>
      <c r="O364" s="35"/>
      <c r="P364" s="35"/>
      <c r="Q364" s="35"/>
      <c r="R364" s="35"/>
    </row>
    <row r="365" spans="2:18" x14ac:dyDescent="0.25">
      <c r="B365" s="21"/>
      <c r="C365" s="111">
        <v>359</v>
      </c>
      <c r="D365" s="94">
        <f t="shared" si="32"/>
        <v>3.5241291371125296</v>
      </c>
      <c r="E365" s="106">
        <f t="shared" si="28"/>
        <v>3.5241291371125298E-2</v>
      </c>
      <c r="F365" s="101">
        <f t="shared" si="31"/>
        <v>3.5593704284836547</v>
      </c>
      <c r="G365" s="41"/>
      <c r="H365" s="42" t="str">
        <f t="shared" si="29"/>
        <v/>
      </c>
      <c r="I365" s="86" t="str">
        <f t="shared" si="30"/>
        <v/>
      </c>
      <c r="J365" s="67"/>
      <c r="L365" s="35"/>
      <c r="M365" s="35"/>
      <c r="N365" s="35"/>
      <c r="O365" s="35"/>
      <c r="P365" s="35"/>
      <c r="Q365" s="35"/>
      <c r="R365" s="35"/>
    </row>
    <row r="366" spans="2:18" x14ac:dyDescent="0.25">
      <c r="B366" s="21"/>
      <c r="C366" s="111">
        <v>360</v>
      </c>
      <c r="D366" s="94">
        <f t="shared" si="32"/>
        <v>3.5593704284836547</v>
      </c>
      <c r="E366" s="106">
        <f t="shared" si="28"/>
        <v>3.5593704284836547E-2</v>
      </c>
      <c r="F366" s="101">
        <f t="shared" si="31"/>
        <v>3.5949641327684914</v>
      </c>
      <c r="G366" s="41"/>
      <c r="H366" s="42" t="str">
        <f t="shared" si="29"/>
        <v/>
      </c>
      <c r="I366" s="86" t="str">
        <f t="shared" si="30"/>
        <v/>
      </c>
      <c r="J366" s="67"/>
      <c r="L366" s="35"/>
      <c r="M366" s="35"/>
      <c r="N366" s="35"/>
      <c r="O366" s="35"/>
      <c r="P366" s="35"/>
      <c r="Q366" s="35"/>
      <c r="R366" s="35"/>
    </row>
    <row r="367" spans="2:18" x14ac:dyDescent="0.25">
      <c r="B367" s="21"/>
      <c r="C367" s="111">
        <v>361</v>
      </c>
      <c r="D367" s="94">
        <f t="shared" si="32"/>
        <v>3.5949641327684914</v>
      </c>
      <c r="E367" s="106">
        <f t="shared" si="28"/>
        <v>3.5949641327684911E-2</v>
      </c>
      <c r="F367" s="101">
        <f t="shared" si="31"/>
        <v>3.6309137740961761</v>
      </c>
      <c r="G367" s="41"/>
      <c r="H367" s="42" t="str">
        <f t="shared" si="29"/>
        <v/>
      </c>
      <c r="I367" s="86" t="str">
        <f t="shared" si="30"/>
        <v/>
      </c>
      <c r="J367" s="67"/>
      <c r="L367" s="35"/>
      <c r="M367" s="35"/>
      <c r="N367" s="35"/>
      <c r="O367" s="35"/>
      <c r="P367" s="35"/>
      <c r="Q367" s="35"/>
      <c r="R367" s="35"/>
    </row>
    <row r="368" spans="2:18" x14ac:dyDescent="0.25">
      <c r="B368" s="21"/>
      <c r="C368" s="111">
        <v>362</v>
      </c>
      <c r="D368" s="94">
        <f t="shared" si="32"/>
        <v>3.6309137740961761</v>
      </c>
      <c r="E368" s="106">
        <f t="shared" si="28"/>
        <v>3.6309137740961762E-2</v>
      </c>
      <c r="F368" s="101">
        <f t="shared" si="31"/>
        <v>3.667222911837138</v>
      </c>
      <c r="G368" s="41"/>
      <c r="H368" s="42" t="str">
        <f t="shared" si="29"/>
        <v/>
      </c>
      <c r="I368" s="86" t="str">
        <f t="shared" si="30"/>
        <v/>
      </c>
      <c r="J368" s="67"/>
      <c r="L368" s="35"/>
      <c r="M368" s="35"/>
      <c r="N368" s="35"/>
      <c r="O368" s="35"/>
      <c r="P368" s="35"/>
      <c r="Q368" s="35"/>
      <c r="R368" s="35"/>
    </row>
    <row r="369" spans="1:18" x14ac:dyDescent="0.25">
      <c r="B369" s="21"/>
      <c r="C369" s="111">
        <v>363</v>
      </c>
      <c r="D369" s="94">
        <f t="shared" si="32"/>
        <v>3.667222911837138</v>
      </c>
      <c r="E369" s="106">
        <f t="shared" si="28"/>
        <v>3.6672229118371383E-2</v>
      </c>
      <c r="F369" s="101">
        <f t="shared" si="31"/>
        <v>3.7038951409555092</v>
      </c>
      <c r="G369" s="41"/>
      <c r="H369" s="42" t="str">
        <f t="shared" si="29"/>
        <v/>
      </c>
      <c r="I369" s="86" t="str">
        <f t="shared" si="30"/>
        <v/>
      </c>
      <c r="J369" s="67"/>
      <c r="L369" s="35"/>
      <c r="M369" s="35"/>
      <c r="N369" s="35"/>
      <c r="O369" s="35"/>
      <c r="P369" s="35"/>
      <c r="Q369" s="35"/>
      <c r="R369" s="35"/>
    </row>
    <row r="370" spans="1:18" x14ac:dyDescent="0.25">
      <c r="B370" s="21"/>
      <c r="C370" s="111">
        <v>364</v>
      </c>
      <c r="D370" s="94">
        <f t="shared" si="32"/>
        <v>3.7038951409555092</v>
      </c>
      <c r="E370" s="106">
        <f t="shared" si="28"/>
        <v>3.7038951409555092E-2</v>
      </c>
      <c r="F370" s="101">
        <f t="shared" si="31"/>
        <v>3.7409340923650642</v>
      </c>
      <c r="G370" s="41"/>
      <c r="H370" s="42" t="str">
        <f t="shared" si="29"/>
        <v/>
      </c>
      <c r="I370" s="86" t="str">
        <f t="shared" si="30"/>
        <v/>
      </c>
      <c r="J370" s="67"/>
      <c r="L370" s="35"/>
      <c r="M370" s="35"/>
      <c r="N370" s="35"/>
      <c r="O370" s="35"/>
      <c r="P370" s="35"/>
      <c r="Q370" s="35"/>
      <c r="R370" s="35"/>
    </row>
    <row r="371" spans="1:18" ht="15.75" thickBot="1" x14ac:dyDescent="0.3">
      <c r="A371" s="44"/>
      <c r="B371" s="21"/>
      <c r="C371" s="112">
        <v>365</v>
      </c>
      <c r="D371" s="95">
        <f t="shared" si="32"/>
        <v>3.7409340923650642</v>
      </c>
      <c r="E371" s="106">
        <f t="shared" si="28"/>
        <v>3.7409340923650641E-2</v>
      </c>
      <c r="F371" s="101">
        <f t="shared" si="31"/>
        <v>3.7783434332887147</v>
      </c>
      <c r="G371" s="41"/>
      <c r="H371" s="42" t="str">
        <f t="shared" si="29"/>
        <v/>
      </c>
      <c r="I371" s="86" t="str">
        <f t="shared" si="30"/>
        <v/>
      </c>
      <c r="J371" s="68"/>
      <c r="L371" s="35"/>
      <c r="M371" s="35"/>
      <c r="N371" s="35"/>
      <c r="O371" s="35"/>
      <c r="P371" s="35"/>
      <c r="Q371" s="35"/>
      <c r="R371" s="35"/>
    </row>
    <row r="372" spans="1:18" x14ac:dyDescent="0.25">
      <c r="L372" s="35"/>
      <c r="M372" s="35"/>
      <c r="N372" s="35"/>
      <c r="O372" s="35"/>
      <c r="P372" s="35"/>
      <c r="Q372" s="35"/>
      <c r="R372" s="35"/>
    </row>
    <row r="373" spans="1:18" x14ac:dyDescent="0.25">
      <c r="L373" s="35"/>
      <c r="M373" s="35"/>
      <c r="N373" s="35"/>
      <c r="O373" s="35"/>
      <c r="P373" s="35"/>
      <c r="Q373" s="35"/>
      <c r="R373" s="35"/>
    </row>
    <row r="374" spans="1:18" x14ac:dyDescent="0.25">
      <c r="L374" s="35"/>
      <c r="M374" s="35"/>
      <c r="N374" s="35"/>
      <c r="O374" s="35"/>
      <c r="P374" s="35"/>
      <c r="Q374" s="35"/>
      <c r="R374" s="35"/>
    </row>
    <row r="375" spans="1:18" x14ac:dyDescent="0.25">
      <c r="L375" s="35"/>
      <c r="M375" s="35"/>
      <c r="N375" s="35"/>
      <c r="O375" s="35"/>
      <c r="P375" s="35"/>
      <c r="Q375" s="35"/>
      <c r="R375" s="35"/>
    </row>
    <row r="376" spans="1:18" hidden="1" x14ac:dyDescent="0.25">
      <c r="L376" s="35"/>
      <c r="M376" s="35"/>
      <c r="N376" s="35"/>
      <c r="O376" s="35"/>
      <c r="P376" s="35"/>
      <c r="Q376" s="35"/>
      <c r="R376" s="35"/>
    </row>
    <row r="377" spans="1:18" hidden="1" x14ac:dyDescent="0.25">
      <c r="L377" s="35"/>
      <c r="M377" s="35"/>
      <c r="N377" s="35"/>
      <c r="O377" s="35"/>
      <c r="P377" s="35"/>
      <c r="Q377" s="35"/>
      <c r="R377" s="35"/>
    </row>
    <row r="378" spans="1:18" hidden="1" x14ac:dyDescent="0.25">
      <c r="L378" s="35"/>
      <c r="M378" s="35"/>
      <c r="N378" s="35"/>
      <c r="O378" s="35"/>
      <c r="P378" s="35"/>
      <c r="Q378" s="35"/>
      <c r="R378" s="35"/>
    </row>
    <row r="379" spans="1:18" hidden="1" x14ac:dyDescent="0.25">
      <c r="L379" s="35"/>
      <c r="M379" s="35"/>
      <c r="N379" s="35"/>
      <c r="O379" s="35"/>
      <c r="P379" s="35"/>
      <c r="Q379" s="35"/>
      <c r="R379" s="35"/>
    </row>
    <row r="380" spans="1:18" hidden="1" x14ac:dyDescent="0.25">
      <c r="L380" s="35"/>
      <c r="M380" s="35"/>
      <c r="N380" s="35"/>
      <c r="O380" s="35"/>
      <c r="P380" s="35"/>
      <c r="Q380" s="35"/>
      <c r="R380" s="35"/>
    </row>
    <row r="381" spans="1:18" hidden="1" x14ac:dyDescent="0.25"/>
    <row r="382" spans="1:18" hidden="1" x14ac:dyDescent="0.25"/>
    <row r="383" spans="1:18" hidden="1" x14ac:dyDescent="0.25"/>
    <row r="384" spans="1:18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</sheetData>
  <sheetProtection algorithmName="SHA-512" hashValue="Bp+VTMhBHoRRzfrwgoeqK9ghuD9yjsuOGJFvd3amGQ3hUPOnsNM5e4AbXsmvchfJ0bo5i3u4TAiYU1qkGRHHvg==" saltValue="NeTL99r9u1B0E1hKZ1Vv+A==" spinCount="100000" sheet="1" objects="1" scenarios="1" selectLockedCells="1"/>
  <conditionalFormatting sqref="I1:I3 I5:I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{223CDD5E-BAF1-47C3-855C-775947ABDDF3}</x14:id>
        </ext>
      </extLst>
    </cfRule>
  </conditionalFormatting>
  <conditionalFormatting sqref="H1:H4">
    <cfRule type="expression" priority="32">
      <formula>((G7-F7)/F7)*1</formula>
    </cfRule>
  </conditionalFormatting>
  <conditionalFormatting sqref="C3">
    <cfRule type="cellIs" dxfId="0" priority="1" operator="equal">
      <formula>"0.50%"</formula>
    </cfRule>
  </conditionalFormatting>
  <pageMargins left="0.7" right="0.7" top="0.75" bottom="0.75" header="0.3" footer="0.3"/>
  <pageSetup paperSize="9" orientation="portrait" r:id="rId1"/>
  <drawing r:id="rId2"/>
  <picture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3CDD5E-BAF1-47C3-855C-775947ABDDF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I1:I3 I5:I1048576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06" yWindow="276" count="1">
        <x14:dataValidation type="list" allowBlank="1" showInputMessage="1" showErrorMessage="1" xr:uid="{B2612FD7-95A8-445A-9267-1FC546948AB4}">
          <x14:formula1>
            <xm:f>ALBERTO!$B$3:$B$12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B6488-3700-4619-BDAC-18B5376846E1}">
  <sheetPr>
    <tabColor rgb="FF7030A0"/>
  </sheetPr>
  <dimension ref="A1:Z96"/>
  <sheetViews>
    <sheetView showGridLines="0" showRowColHeaders="0" zoomScaleNormal="100" workbookViewId="0">
      <selection activeCell="F41" sqref="F41"/>
    </sheetView>
  </sheetViews>
  <sheetFormatPr defaultColWidth="0" defaultRowHeight="15" zeroHeight="1" x14ac:dyDescent="0.25"/>
  <cols>
    <col min="1" max="2" width="9.140625" customWidth="1"/>
    <col min="3" max="3" width="43" customWidth="1"/>
    <col min="4" max="4" width="27.7109375" customWidth="1"/>
    <col min="5" max="5" width="0.28515625" customWidth="1"/>
    <col min="6" max="6" width="76.140625" customWidth="1"/>
    <col min="7" max="7" width="12.140625" bestFit="1" customWidth="1"/>
    <col min="8" max="17" width="9.140625" customWidth="1"/>
    <col min="18" max="18" width="12.85546875" bestFit="1" customWidth="1"/>
    <col min="19" max="19" width="9.140625" customWidth="1"/>
    <col min="20" max="20" width="9.28515625" style="1" customWidth="1"/>
    <col min="21" max="26" width="0" hidden="1" customWidth="1"/>
    <col min="27" max="16384" width="9.140625" hidden="1"/>
  </cols>
  <sheetData>
    <row r="1" spans="1:26" x14ac:dyDescent="0.25">
      <c r="A1" s="8"/>
      <c r="B1" s="8"/>
      <c r="C1" s="8"/>
      <c r="D1" s="8"/>
      <c r="E1" s="8"/>
      <c r="F1" s="8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10"/>
      <c r="U1" s="9"/>
      <c r="V1" s="7"/>
      <c r="W1" s="7"/>
      <c r="X1" s="7"/>
      <c r="Y1" s="2"/>
      <c r="Z1" s="2"/>
    </row>
    <row r="2" spans="1:26" ht="61.5" x14ac:dyDescent="0.9">
      <c r="A2" s="8"/>
      <c r="B2" s="8"/>
      <c r="C2" s="11"/>
      <c r="D2" s="12"/>
      <c r="E2" s="12"/>
      <c r="F2" s="8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10"/>
      <c r="U2" s="9"/>
      <c r="V2" s="7"/>
      <c r="W2" s="7"/>
      <c r="X2" s="7"/>
      <c r="Y2" s="2"/>
      <c r="Z2" s="2"/>
    </row>
    <row r="3" spans="1:26" ht="55.5" customHeight="1" x14ac:dyDescent="0.85">
      <c r="A3" s="8"/>
      <c r="B3" s="8"/>
      <c r="C3" s="8"/>
      <c r="D3" s="8"/>
      <c r="E3" s="8"/>
      <c r="F3" s="13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10"/>
      <c r="U3" s="9"/>
      <c r="V3" s="7"/>
      <c r="W3" s="7"/>
      <c r="X3" s="7"/>
      <c r="Y3" s="2"/>
      <c r="Z3" s="2"/>
    </row>
    <row r="4" spans="1:26" x14ac:dyDescent="0.25">
      <c r="A4" s="8"/>
      <c r="B4" s="8"/>
      <c r="C4" s="8"/>
      <c r="D4" s="8"/>
      <c r="E4" s="8"/>
      <c r="F4" s="8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10"/>
      <c r="U4" s="9"/>
      <c r="V4" s="7"/>
      <c r="W4" s="7"/>
      <c r="X4" s="7"/>
      <c r="Y4" s="2"/>
      <c r="Z4" s="2"/>
    </row>
    <row r="5" spans="1:26" ht="18.75" x14ac:dyDescent="0.3">
      <c r="A5" s="8"/>
      <c r="B5" s="8"/>
      <c r="C5" s="59" t="s">
        <v>4</v>
      </c>
      <c r="D5" s="46">
        <f>SHEET!C2+SUM(SHEET!H:H)</f>
        <v>0.1</v>
      </c>
      <c r="E5" s="8"/>
      <c r="F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10"/>
      <c r="U5" s="9"/>
      <c r="V5" s="7"/>
      <c r="W5" s="7"/>
      <c r="X5" s="7"/>
      <c r="Y5" s="2"/>
      <c r="Z5" s="2"/>
    </row>
    <row r="6" spans="1:26" ht="18.75" x14ac:dyDescent="0.3">
      <c r="A6" s="8"/>
      <c r="B6" s="8"/>
      <c r="C6" s="22"/>
      <c r="D6" s="23"/>
      <c r="E6" s="8"/>
      <c r="F6" s="8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10"/>
      <c r="U6" s="9"/>
      <c r="V6" s="7"/>
      <c r="W6" s="7"/>
      <c r="X6" s="7"/>
      <c r="Y6" s="2"/>
      <c r="Z6" s="2"/>
    </row>
    <row r="7" spans="1:26" ht="18.75" x14ac:dyDescent="0.3">
      <c r="A7" s="8"/>
      <c r="B7" s="8"/>
      <c r="C7" s="22"/>
      <c r="D7" s="23"/>
      <c r="E7" s="8"/>
      <c r="F7" s="8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10"/>
      <c r="U7" s="9"/>
      <c r="V7" s="7"/>
      <c r="W7" s="7"/>
      <c r="X7" s="7"/>
      <c r="Y7" s="2"/>
      <c r="Z7" s="2"/>
    </row>
    <row r="8" spans="1:26" ht="18.75" x14ac:dyDescent="0.3">
      <c r="A8" s="8"/>
      <c r="B8" s="8"/>
      <c r="C8" s="59" t="s">
        <v>9</v>
      </c>
      <c r="D8" s="46">
        <f>SUM(SHEET!H7:H371,)</f>
        <v>0</v>
      </c>
      <c r="E8" s="8"/>
      <c r="F8" s="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10"/>
      <c r="U8" s="9"/>
      <c r="V8" s="7"/>
      <c r="W8" s="7"/>
      <c r="X8" s="7"/>
      <c r="Y8" s="2"/>
      <c r="Z8" s="2"/>
    </row>
    <row r="9" spans="1:26" ht="18.75" x14ac:dyDescent="0.3">
      <c r="A9" s="8"/>
      <c r="B9" s="8"/>
      <c r="C9" s="22"/>
      <c r="D9" s="23"/>
      <c r="E9" s="8"/>
      <c r="F9" s="8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10"/>
      <c r="U9" s="9"/>
      <c r="V9" s="7"/>
      <c r="W9" s="7"/>
      <c r="X9" s="7"/>
      <c r="Y9" s="2"/>
      <c r="Z9" s="2"/>
    </row>
    <row r="10" spans="1:26" ht="18.75" x14ac:dyDescent="0.3">
      <c r="A10" s="8"/>
      <c r="B10" s="8"/>
      <c r="C10" s="22"/>
      <c r="D10" s="23"/>
      <c r="E10" s="8"/>
      <c r="F10" s="8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10"/>
      <c r="U10" s="9"/>
      <c r="V10" s="7"/>
      <c r="W10" s="7"/>
      <c r="X10" s="7"/>
      <c r="Y10" s="2"/>
      <c r="Z10" s="2"/>
    </row>
    <row r="11" spans="1:26" ht="18.75" x14ac:dyDescent="0.3">
      <c r="A11" s="8"/>
      <c r="B11" s="8"/>
      <c r="C11" s="59" t="s">
        <v>12</v>
      </c>
      <c r="D11" s="46" t="str">
        <f>IFERROR(AVERAGE(SHEET!H:H),"")</f>
        <v/>
      </c>
      <c r="E11" s="8"/>
      <c r="F11" s="8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10"/>
      <c r="U11" s="9"/>
      <c r="V11" s="7"/>
      <c r="W11" s="7"/>
      <c r="X11" s="7"/>
      <c r="Y11" s="2"/>
      <c r="Z11" s="2"/>
    </row>
    <row r="12" spans="1:26" ht="18.75" x14ac:dyDescent="0.3">
      <c r="A12" s="8"/>
      <c r="B12" s="8"/>
      <c r="C12" s="22"/>
      <c r="D12" s="23"/>
      <c r="E12" s="8"/>
      <c r="F12" s="8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10"/>
      <c r="U12" s="9"/>
      <c r="V12" s="7"/>
      <c r="W12" s="7"/>
      <c r="X12" s="7"/>
      <c r="Y12" s="2"/>
      <c r="Z12" s="2"/>
    </row>
    <row r="13" spans="1:26" ht="18.75" x14ac:dyDescent="0.3">
      <c r="A13" s="8"/>
      <c r="B13" s="8"/>
      <c r="C13" s="22"/>
      <c r="D13" s="23"/>
      <c r="E13" s="8"/>
      <c r="F13" s="8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10"/>
      <c r="U13" s="9"/>
      <c r="V13" s="7"/>
      <c r="W13" s="7"/>
      <c r="X13" s="7"/>
      <c r="Y13" s="2"/>
      <c r="Z13" s="2"/>
    </row>
    <row r="14" spans="1:26" ht="18.75" x14ac:dyDescent="0.3">
      <c r="A14" s="8"/>
      <c r="B14" s="8"/>
      <c r="C14" s="59" t="s">
        <v>3</v>
      </c>
      <c r="D14" s="46">
        <f>MAX(SHEET!H7:H371,)</f>
        <v>0</v>
      </c>
      <c r="E14" s="8"/>
      <c r="F14" s="8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10"/>
      <c r="U14" s="9"/>
      <c r="V14" s="7"/>
      <c r="W14" s="7"/>
      <c r="X14" s="7"/>
      <c r="Y14" s="2"/>
      <c r="Z14" s="2"/>
    </row>
    <row r="15" spans="1:26" ht="18.75" x14ac:dyDescent="0.3">
      <c r="A15" s="8"/>
      <c r="B15" s="8"/>
      <c r="C15" s="22"/>
      <c r="D15" s="23"/>
      <c r="E15" s="8"/>
      <c r="F15" s="8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10"/>
      <c r="U15" s="9"/>
      <c r="V15" s="7"/>
      <c r="W15" s="7"/>
      <c r="X15" s="7"/>
      <c r="Y15" s="2"/>
      <c r="Z15" s="2"/>
    </row>
    <row r="16" spans="1:26" ht="18.75" x14ac:dyDescent="0.3">
      <c r="A16" s="8"/>
      <c r="B16" s="8"/>
      <c r="C16" s="22"/>
      <c r="D16" s="23"/>
      <c r="E16" s="8"/>
      <c r="F16" s="8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10"/>
      <c r="U16" s="9"/>
      <c r="V16" s="7"/>
      <c r="W16" s="7"/>
      <c r="X16" s="7"/>
      <c r="Y16" s="2"/>
      <c r="Z16" s="2"/>
    </row>
    <row r="17" spans="1:26" ht="18.75" x14ac:dyDescent="0.3">
      <c r="A17" s="8"/>
      <c r="B17" s="8"/>
      <c r="C17" s="59" t="s">
        <v>10</v>
      </c>
      <c r="D17" s="46">
        <f>MIN(SHEET!H7:H371)</f>
        <v>0</v>
      </c>
      <c r="E17" s="8"/>
      <c r="F17" s="8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10"/>
      <c r="U17" s="9"/>
      <c r="V17" s="7"/>
      <c r="W17" s="7"/>
      <c r="X17" s="7"/>
      <c r="Y17" s="2"/>
      <c r="Z17" s="2"/>
    </row>
    <row r="18" spans="1:26" ht="18.75" x14ac:dyDescent="0.3">
      <c r="A18" s="8"/>
      <c r="B18" s="8"/>
      <c r="C18" s="22"/>
      <c r="D18" s="23"/>
      <c r="E18" s="8"/>
      <c r="F18" s="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10"/>
      <c r="U18" s="9"/>
      <c r="V18" s="7"/>
      <c r="W18" s="7"/>
      <c r="X18" s="7"/>
      <c r="Y18" s="2"/>
      <c r="Z18" s="2"/>
    </row>
    <row r="19" spans="1:26" ht="18.75" x14ac:dyDescent="0.3">
      <c r="A19" s="8"/>
      <c r="B19" s="8"/>
      <c r="C19" s="22"/>
      <c r="D19" s="23"/>
      <c r="E19" s="8"/>
      <c r="F19" s="8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10"/>
      <c r="U19" s="9"/>
      <c r="V19" s="7"/>
      <c r="W19" s="7"/>
      <c r="X19" s="7"/>
      <c r="Y19" s="2"/>
      <c r="Z19" s="2"/>
    </row>
    <row r="20" spans="1:26" ht="18.75" x14ac:dyDescent="0.3">
      <c r="A20" s="8"/>
      <c r="B20" s="8"/>
      <c r="C20" s="59" t="s">
        <v>7</v>
      </c>
      <c r="D20" s="46">
        <f>SHEET!F371</f>
        <v>3.7783434332887147</v>
      </c>
      <c r="E20" s="8"/>
      <c r="F20" s="8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10"/>
      <c r="U20" s="9"/>
      <c r="V20" s="7"/>
      <c r="W20" s="7"/>
      <c r="X20" s="7"/>
      <c r="Y20" s="2"/>
      <c r="Z20" s="2"/>
    </row>
    <row r="21" spans="1:26" ht="18.75" x14ac:dyDescent="0.3">
      <c r="A21" s="8"/>
      <c r="B21" s="8"/>
      <c r="C21" s="22"/>
      <c r="D21" s="22"/>
      <c r="E21" s="8"/>
      <c r="F21" s="8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10"/>
      <c r="U21" s="9"/>
      <c r="V21" s="7"/>
      <c r="W21" s="7"/>
      <c r="X21" s="7"/>
      <c r="Y21" s="2"/>
      <c r="Z21" s="2"/>
    </row>
    <row r="22" spans="1:26" ht="18.75" x14ac:dyDescent="0.3">
      <c r="A22" s="8"/>
      <c r="B22" s="8"/>
      <c r="C22" s="22"/>
      <c r="D22" s="22"/>
      <c r="E22" s="8"/>
      <c r="F22" s="8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10"/>
      <c r="U22" s="9"/>
      <c r="V22" s="7"/>
      <c r="W22" s="7"/>
      <c r="X22" s="7"/>
      <c r="Y22" s="2"/>
      <c r="Z22" s="2"/>
    </row>
    <row r="23" spans="1:26" ht="18.75" x14ac:dyDescent="0.3">
      <c r="A23" s="8"/>
      <c r="B23" s="8"/>
      <c r="C23" s="45" t="s">
        <v>21</v>
      </c>
      <c r="D23" s="24">
        <f>IFERROR(((SHEET!$F$371-DASHBOARD!D5)/SHEET!$F$371),"")</f>
        <v>0.97353337467447765</v>
      </c>
      <c r="E23" s="8"/>
      <c r="F23" s="8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0"/>
      <c r="U23" s="9"/>
      <c r="V23" s="7"/>
      <c r="W23" s="7"/>
      <c r="X23" s="7"/>
      <c r="Y23" s="2"/>
      <c r="Z23" s="2"/>
    </row>
    <row r="24" spans="1:26" ht="18.75" x14ac:dyDescent="0.3">
      <c r="A24" s="8"/>
      <c r="B24" s="8"/>
      <c r="C24" s="24"/>
      <c r="D24" s="24"/>
      <c r="E24" s="8"/>
      <c r="F24" s="8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10"/>
      <c r="U24" s="9"/>
      <c r="V24" s="7"/>
      <c r="W24" s="7"/>
      <c r="X24" s="7"/>
      <c r="Y24" s="2"/>
      <c r="Z24" s="2"/>
    </row>
    <row r="25" spans="1:26" ht="18.75" x14ac:dyDescent="0.3">
      <c r="A25" s="8"/>
      <c r="B25" s="8"/>
      <c r="C25" s="25" t="s">
        <v>22</v>
      </c>
      <c r="D25" s="24">
        <f>IFERROR(1-D23,"")</f>
        <v>2.6466625325522353E-2</v>
      </c>
      <c r="E25" s="8"/>
      <c r="F25" s="8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10"/>
      <c r="U25" s="9"/>
      <c r="V25" s="7"/>
      <c r="W25" s="7"/>
      <c r="X25" s="7"/>
      <c r="Y25" s="2"/>
      <c r="Z25" s="2"/>
    </row>
    <row r="26" spans="1:26" ht="18.75" x14ac:dyDescent="0.3">
      <c r="A26" s="8"/>
      <c r="B26" s="8"/>
      <c r="C26" s="22"/>
      <c r="D26" s="22"/>
      <c r="E26" s="8"/>
      <c r="F26" s="8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10"/>
      <c r="U26" s="9"/>
      <c r="V26" s="7"/>
      <c r="W26" s="7"/>
      <c r="X26" s="7"/>
      <c r="Y26" s="2"/>
      <c r="Z26" s="2"/>
    </row>
    <row r="27" spans="1:26" ht="18.75" x14ac:dyDescent="0.3">
      <c r="A27" s="8"/>
      <c r="B27" s="8"/>
      <c r="C27" s="26"/>
      <c r="D27" s="24"/>
      <c r="E27" s="8"/>
      <c r="F27" s="8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10"/>
      <c r="U27" s="9"/>
      <c r="V27" s="7"/>
      <c r="W27" s="7"/>
      <c r="X27" s="7"/>
      <c r="Y27" s="2"/>
      <c r="Z27" s="2"/>
    </row>
    <row r="28" spans="1:26" ht="18.75" x14ac:dyDescent="0.3">
      <c r="A28" s="8"/>
      <c r="B28" s="8"/>
      <c r="C28" s="28" t="s">
        <v>17</v>
      </c>
      <c r="D28" s="43">
        <f>COUNTIF(SHEET!H7:H371,"&lt;0")</f>
        <v>0</v>
      </c>
      <c r="E28" s="8"/>
      <c r="F28" s="8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10"/>
      <c r="U28" s="9"/>
      <c r="V28" s="7"/>
      <c r="W28" s="7"/>
      <c r="X28" s="7"/>
      <c r="Y28" s="2"/>
      <c r="Z28" s="2"/>
    </row>
    <row r="29" spans="1:26" ht="18.75" x14ac:dyDescent="0.3">
      <c r="A29" s="8"/>
      <c r="B29" s="8"/>
      <c r="C29" s="22"/>
      <c r="D29" s="22"/>
      <c r="E29" s="8"/>
      <c r="F29" s="8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10"/>
      <c r="U29" s="9"/>
      <c r="V29" s="7"/>
      <c r="W29" s="7"/>
      <c r="X29" s="7"/>
      <c r="Y29" s="2"/>
      <c r="Z29" s="2"/>
    </row>
    <row r="30" spans="1:26" ht="18.75" x14ac:dyDescent="0.3">
      <c r="A30" s="8"/>
      <c r="B30" s="8"/>
      <c r="C30" s="29" t="s">
        <v>18</v>
      </c>
      <c r="D30" s="43">
        <f>COUNTIF(SHEET!H7:H371,"&gt;0")</f>
        <v>0</v>
      </c>
      <c r="E30" s="8"/>
      <c r="F30" s="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10"/>
      <c r="U30" s="9"/>
      <c r="V30" s="7"/>
      <c r="W30" s="7"/>
      <c r="X30" s="7"/>
      <c r="Y30" s="2"/>
      <c r="Z30" s="2"/>
    </row>
    <row r="31" spans="1:26" ht="18.75" x14ac:dyDescent="0.3">
      <c r="A31" s="8"/>
      <c r="B31" s="8"/>
      <c r="C31" s="27"/>
      <c r="D31" s="27"/>
      <c r="E31" s="8"/>
      <c r="F31" s="8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10"/>
      <c r="U31" s="9"/>
      <c r="V31" s="7"/>
      <c r="W31" s="7"/>
      <c r="X31" s="7"/>
      <c r="Y31" s="2"/>
      <c r="Z31" s="2"/>
    </row>
    <row r="32" spans="1:26" ht="18.75" x14ac:dyDescent="0.3">
      <c r="A32" s="8"/>
      <c r="B32" s="8"/>
      <c r="C32" s="71" t="s">
        <v>19</v>
      </c>
      <c r="D32" s="43">
        <f>(D28+D30)</f>
        <v>0</v>
      </c>
      <c r="E32" s="8"/>
      <c r="F32" s="8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10"/>
      <c r="U32" s="9"/>
      <c r="V32" s="7"/>
      <c r="W32" s="7"/>
      <c r="X32" s="7"/>
      <c r="Y32" s="2"/>
      <c r="Z32" s="2"/>
    </row>
    <row r="33" spans="1:26" x14ac:dyDescent="0.25">
      <c r="A33" s="8"/>
      <c r="B33" s="8"/>
      <c r="E33" s="8"/>
      <c r="F33" s="8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10"/>
      <c r="U33" s="9"/>
      <c r="V33" s="7"/>
      <c r="W33" s="7"/>
      <c r="X33" s="7"/>
      <c r="Y33" s="2"/>
      <c r="Z33" s="2"/>
    </row>
    <row r="34" spans="1:26" ht="18.75" x14ac:dyDescent="0.3">
      <c r="A34" s="8"/>
      <c r="B34" s="8"/>
      <c r="C34" s="28" t="s">
        <v>20</v>
      </c>
      <c r="D34" s="43">
        <f>COUNTIF(SHEET!H7:H371,"=0")</f>
        <v>0</v>
      </c>
      <c r="E34" s="8"/>
      <c r="F34" s="8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10"/>
      <c r="U34" s="9"/>
      <c r="V34" s="7"/>
      <c r="W34" s="7"/>
      <c r="X34" s="7"/>
      <c r="Y34" s="2"/>
      <c r="Z34" s="2"/>
    </row>
    <row r="35" spans="1:26" x14ac:dyDescent="0.25">
      <c r="A35" s="8"/>
      <c r="B35" s="8"/>
      <c r="E35" s="8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10"/>
      <c r="U35" s="9"/>
      <c r="V35" s="7"/>
      <c r="W35" s="7"/>
      <c r="X35" s="7"/>
      <c r="Y35" s="2"/>
      <c r="Z35" s="2"/>
    </row>
    <row r="36" spans="1:26" ht="18.75" x14ac:dyDescent="0.3">
      <c r="A36" s="8"/>
      <c r="B36" s="8"/>
      <c r="C36" s="72"/>
      <c r="D36" s="73"/>
      <c r="E36" s="8"/>
      <c r="F36" s="8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10"/>
      <c r="U36" s="9"/>
      <c r="V36" s="7"/>
      <c r="W36" s="7"/>
      <c r="X36" s="7"/>
      <c r="Y36" s="2"/>
      <c r="Z36" s="2"/>
    </row>
    <row r="37" spans="1:26" x14ac:dyDescent="0.25">
      <c r="A37" s="8"/>
      <c r="B37" s="8"/>
      <c r="E37" s="8"/>
      <c r="F37" s="8"/>
      <c r="G37" s="9"/>
      <c r="H37" s="9"/>
      <c r="I37" s="9"/>
      <c r="J37" s="9"/>
      <c r="K37" s="9"/>
      <c r="L37" s="9"/>
      <c r="M37" s="9"/>
      <c r="N37" s="9"/>
      <c r="O37" s="9"/>
      <c r="P37" s="9"/>
      <c r="Q37" s="14"/>
      <c r="R37" s="9"/>
      <c r="S37" s="9"/>
      <c r="T37" s="10"/>
      <c r="U37" s="9"/>
      <c r="V37" s="7"/>
      <c r="W37" s="7"/>
      <c r="X37" s="7"/>
      <c r="Y37" s="2"/>
      <c r="Z37" s="2"/>
    </row>
    <row r="38" spans="1:26" ht="18" x14ac:dyDescent="0.25">
      <c r="A38" s="8"/>
      <c r="B38" s="8"/>
      <c r="E38" s="15"/>
      <c r="F38" s="16"/>
      <c r="G38" s="16"/>
      <c r="H38" s="9"/>
      <c r="I38" s="9"/>
      <c r="J38" s="16"/>
      <c r="K38" s="16"/>
      <c r="L38" s="9"/>
      <c r="M38" s="9"/>
      <c r="N38" s="9"/>
      <c r="O38" s="9"/>
      <c r="P38" s="9"/>
      <c r="Q38" s="9"/>
      <c r="R38" s="9"/>
      <c r="S38" s="9"/>
      <c r="T38" s="10"/>
      <c r="U38" s="9"/>
      <c r="V38" s="7"/>
      <c r="W38" s="7"/>
      <c r="X38" s="7"/>
      <c r="Y38" s="2"/>
      <c r="Z38" s="2"/>
    </row>
    <row r="39" spans="1:26" x14ac:dyDescent="0.25">
      <c r="A39" s="8"/>
      <c r="B39" s="8"/>
      <c r="C39" s="8"/>
      <c r="D39" s="8"/>
      <c r="E39" s="8"/>
      <c r="F39" s="8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10"/>
      <c r="U39" s="9"/>
      <c r="V39" s="7"/>
      <c r="W39" s="7"/>
      <c r="X39" s="7"/>
      <c r="Y39" s="2"/>
      <c r="Z39" s="2"/>
    </row>
    <row r="40" spans="1:26" x14ac:dyDescent="0.25">
      <c r="A40" s="8"/>
      <c r="B40" s="8"/>
      <c r="C40" s="8"/>
      <c r="D40" s="8"/>
      <c r="E40" s="8"/>
      <c r="F40" s="8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10"/>
      <c r="U40" s="9"/>
      <c r="V40" s="7"/>
      <c r="W40" s="7"/>
      <c r="X40" s="7"/>
      <c r="Y40" s="2"/>
      <c r="Z40" s="2"/>
    </row>
    <row r="41" spans="1:26" x14ac:dyDescent="0.25">
      <c r="A41" s="8"/>
      <c r="B41" s="8"/>
      <c r="C41" s="8"/>
      <c r="D41" s="8"/>
      <c r="E41" s="8"/>
      <c r="F41" s="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10"/>
      <c r="U41" s="9"/>
      <c r="V41" s="7"/>
      <c r="W41" s="7"/>
      <c r="X41" s="7"/>
      <c r="Y41" s="2"/>
      <c r="Z41" s="2"/>
    </row>
    <row r="42" spans="1:26" x14ac:dyDescent="0.25">
      <c r="A42" s="8"/>
      <c r="B42" s="8"/>
      <c r="C42" s="9"/>
      <c r="D42" s="9"/>
      <c r="E42" s="9"/>
      <c r="F42" s="8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10"/>
      <c r="U42" s="17"/>
      <c r="V42" s="6"/>
      <c r="W42" s="6"/>
      <c r="X42" s="6"/>
    </row>
    <row r="43" spans="1:26" x14ac:dyDescent="0.25">
      <c r="A43" s="8"/>
      <c r="B43" s="8"/>
      <c r="C43" s="9"/>
      <c r="D43" s="9"/>
      <c r="E43" s="9"/>
      <c r="F43" s="8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10"/>
      <c r="U43" s="17"/>
      <c r="V43" s="6"/>
      <c r="W43" s="6"/>
      <c r="X43" s="6"/>
    </row>
    <row r="44" spans="1:26" x14ac:dyDescent="0.25">
      <c r="A44" s="2"/>
      <c r="B44" s="2"/>
      <c r="C44" s="7"/>
      <c r="D44" s="7"/>
      <c r="E44" s="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0"/>
    </row>
    <row r="45" spans="1:26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0"/>
    </row>
    <row r="46" spans="1:26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0"/>
    </row>
    <row r="47" spans="1:26" hidden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0"/>
    </row>
    <row r="48" spans="1:26" hidden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0"/>
    </row>
    <row r="49" spans="4:4" hidden="1" x14ac:dyDescent="0.25"/>
    <row r="50" spans="4:4" hidden="1" x14ac:dyDescent="0.25"/>
    <row r="51" spans="4:4" hidden="1" x14ac:dyDescent="0.25"/>
    <row r="52" spans="4:4" hidden="1" x14ac:dyDescent="0.25"/>
    <row r="53" spans="4:4" hidden="1" x14ac:dyDescent="0.25"/>
    <row r="54" spans="4:4" hidden="1" x14ac:dyDescent="0.25"/>
    <row r="55" spans="4:4" hidden="1" x14ac:dyDescent="0.25"/>
    <row r="56" spans="4:4" hidden="1" x14ac:dyDescent="0.25"/>
    <row r="57" spans="4:4" ht="15.75" hidden="1" x14ac:dyDescent="0.25">
      <c r="D57" s="18"/>
    </row>
    <row r="58" spans="4:4" hidden="1" x14ac:dyDescent="0.25"/>
    <row r="59" spans="4:4" ht="15.75" hidden="1" x14ac:dyDescent="0.25">
      <c r="D59" s="18"/>
    </row>
    <row r="60" spans="4:4" hidden="1" x14ac:dyDescent="0.25"/>
    <row r="61" spans="4:4" ht="15.75" hidden="1" x14ac:dyDescent="0.25">
      <c r="D61" s="18"/>
    </row>
    <row r="62" spans="4:4" ht="15.75" hidden="1" x14ac:dyDescent="0.25">
      <c r="D62" s="18"/>
    </row>
    <row r="63" spans="4:4" ht="15.75" hidden="1" x14ac:dyDescent="0.25">
      <c r="D63" s="18"/>
    </row>
    <row r="64" spans="4:4" ht="15.75" hidden="1" x14ac:dyDescent="0.25">
      <c r="D64" s="18"/>
    </row>
    <row r="65" spans="4:4" hidden="1" x14ac:dyDescent="0.25"/>
    <row r="66" spans="4:4" ht="15.75" hidden="1" x14ac:dyDescent="0.25">
      <c r="D66" s="18"/>
    </row>
    <row r="67" spans="4:4" hidden="1" x14ac:dyDescent="0.25"/>
    <row r="68" spans="4:4" ht="15.75" hidden="1" x14ac:dyDescent="0.25">
      <c r="D68" s="18"/>
    </row>
    <row r="69" spans="4:4" ht="15.75" hidden="1" x14ac:dyDescent="0.25">
      <c r="D69" s="18"/>
    </row>
    <row r="70" spans="4:4" ht="15.75" hidden="1" x14ac:dyDescent="0.25">
      <c r="D70" s="18"/>
    </row>
    <row r="71" spans="4:4" hidden="1" x14ac:dyDescent="0.25"/>
    <row r="72" spans="4:4" ht="15.75" hidden="1" x14ac:dyDescent="0.25">
      <c r="D72" s="18"/>
    </row>
    <row r="73" spans="4:4" hidden="1" x14ac:dyDescent="0.25"/>
    <row r="74" spans="4:4" ht="15.75" hidden="1" x14ac:dyDescent="0.25">
      <c r="D74" s="18"/>
    </row>
    <row r="75" spans="4:4" ht="15.75" hidden="1" x14ac:dyDescent="0.25">
      <c r="D75" s="18"/>
    </row>
    <row r="76" spans="4:4" hidden="1" x14ac:dyDescent="0.25"/>
    <row r="77" spans="4:4" hidden="1" x14ac:dyDescent="0.25"/>
    <row r="78" spans="4:4" ht="15.75" hidden="1" x14ac:dyDescent="0.25">
      <c r="D78" s="18"/>
    </row>
    <row r="79" spans="4:4" ht="15.75" hidden="1" x14ac:dyDescent="0.25">
      <c r="D79" s="18"/>
    </row>
    <row r="80" spans="4:4" ht="15.75" hidden="1" x14ac:dyDescent="0.25">
      <c r="D80" s="18"/>
    </row>
    <row r="81" spans="4:4" ht="15.75" hidden="1" x14ac:dyDescent="0.25">
      <c r="D81" s="18"/>
    </row>
    <row r="82" spans="4:4" hidden="1" x14ac:dyDescent="0.25"/>
    <row r="83" spans="4:4" ht="15.75" hidden="1" x14ac:dyDescent="0.25">
      <c r="D83" s="18"/>
    </row>
    <row r="84" spans="4:4" ht="15.75" hidden="1" x14ac:dyDescent="0.25">
      <c r="D84" s="18"/>
    </row>
    <row r="85" spans="4:4" hidden="1" x14ac:dyDescent="0.25"/>
    <row r="86" spans="4:4" hidden="1" x14ac:dyDescent="0.25"/>
    <row r="87" spans="4:4" ht="15.75" hidden="1" x14ac:dyDescent="0.25">
      <c r="D87" s="18"/>
    </row>
    <row r="88" spans="4:4" hidden="1" x14ac:dyDescent="0.25"/>
    <row r="89" spans="4:4" ht="15.75" hidden="1" x14ac:dyDescent="0.25">
      <c r="D89" s="18"/>
    </row>
    <row r="90" spans="4:4" ht="15.75" hidden="1" x14ac:dyDescent="0.25">
      <c r="D90" s="19"/>
    </row>
    <row r="91" spans="4:4" hidden="1" x14ac:dyDescent="0.25"/>
    <row r="92" spans="4:4" hidden="1" x14ac:dyDescent="0.25"/>
    <row r="93" spans="4:4" hidden="1" x14ac:dyDescent="0.25"/>
    <row r="94" spans="4:4" hidden="1" x14ac:dyDescent="0.25"/>
    <row r="95" spans="4:4" hidden="1" x14ac:dyDescent="0.25"/>
    <row r="96" spans="4:4" hidden="1" x14ac:dyDescent="0.25"/>
  </sheetData>
  <sheetProtection algorithmName="SHA-512" hashValue="+ReDswvf84V9F7NTYGQE54nLRGSOFYKhACnjN+KYoylhR5AgPT1360QH+GF+LjcNtmBqv4DrRN48cMh3eZfSEA==" saltValue="/WvNO3NTh2DnvtPtoL+8SQ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5B7B6-6CF1-41B6-9083-9B36F1FCE93D}">
  <sheetPr>
    <tabColor rgb="FF00B0F0"/>
  </sheetPr>
  <dimension ref="A1:Y48"/>
  <sheetViews>
    <sheetView showGridLines="0" showRowColHeaders="0" workbookViewId="0">
      <selection activeCell="A35" sqref="A35:XFD1048576"/>
    </sheetView>
  </sheetViews>
  <sheetFormatPr defaultColWidth="0" defaultRowHeight="15" zeroHeight="1" x14ac:dyDescent="0.25"/>
  <cols>
    <col min="1" max="1" width="9.140625" style="2" customWidth="1"/>
    <col min="2" max="2" width="17.42578125" style="2" bestFit="1" customWidth="1"/>
    <col min="3" max="5" width="9.140625" style="2" customWidth="1"/>
    <col min="6" max="6" width="11.5703125" style="2" customWidth="1"/>
    <col min="7" max="7" width="9.140625" style="2" customWidth="1"/>
    <col min="8" max="8" width="9.42578125" style="2" bestFit="1" customWidth="1"/>
    <col min="9" max="19" width="9.140625" style="2" customWidth="1"/>
    <col min="20" max="20" width="11" style="2" customWidth="1"/>
    <col min="21" max="21" width="40.140625" style="2" hidden="1" customWidth="1"/>
    <col min="22" max="25" width="0" style="2" hidden="1" customWidth="1"/>
    <col min="26" max="16384" width="9.140625" style="2" hidden="1"/>
  </cols>
  <sheetData>
    <row r="1" spans="1:23" x14ac:dyDescent="0.25"/>
    <row r="2" spans="1:23" x14ac:dyDescent="0.25">
      <c r="A2" s="38"/>
      <c r="B2" s="76" t="s">
        <v>0</v>
      </c>
      <c r="C2" s="38"/>
      <c r="D2" s="38"/>
      <c r="E2" s="38"/>
      <c r="F2" s="38"/>
      <c r="G2" s="38"/>
    </row>
    <row r="3" spans="1:23" ht="18.75" x14ac:dyDescent="0.3">
      <c r="A3" s="38"/>
      <c r="B3" s="77">
        <v>5.0000000000000001E-3</v>
      </c>
      <c r="C3" s="38"/>
      <c r="D3" s="38"/>
      <c r="E3" s="38"/>
      <c r="F3" s="38"/>
      <c r="G3" s="38"/>
    </row>
    <row r="4" spans="1:23" ht="18.75" x14ac:dyDescent="0.3">
      <c r="A4" s="38"/>
      <c r="B4" s="78">
        <v>0.01</v>
      </c>
      <c r="C4" s="38"/>
      <c r="D4" s="38"/>
      <c r="E4" s="38"/>
      <c r="F4" s="38"/>
      <c r="G4" s="38"/>
    </row>
    <row r="5" spans="1:23" ht="18.75" x14ac:dyDescent="0.3">
      <c r="A5" s="38"/>
      <c r="B5" s="77">
        <v>1.4999999999999999E-2</v>
      </c>
      <c r="C5" s="38"/>
      <c r="D5" s="38"/>
      <c r="E5" s="38"/>
      <c r="F5" s="74"/>
      <c r="G5" s="38"/>
      <c r="H5" s="5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8.75" x14ac:dyDescent="0.3">
      <c r="A6" s="38"/>
      <c r="B6" s="78">
        <v>0.02</v>
      </c>
      <c r="C6" s="38"/>
      <c r="D6" s="38"/>
      <c r="E6" s="38"/>
      <c r="F6" s="38"/>
      <c r="G6" s="38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8.75" x14ac:dyDescent="0.3">
      <c r="A7" s="38"/>
      <c r="B7" s="77">
        <v>2.5000000000000001E-2</v>
      </c>
      <c r="C7" s="38"/>
      <c r="D7" s="38"/>
      <c r="E7" s="38"/>
      <c r="F7" s="38"/>
      <c r="G7" s="38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8.75" x14ac:dyDescent="0.3">
      <c r="A8" s="38"/>
      <c r="B8" s="78">
        <v>0.03</v>
      </c>
      <c r="C8" s="38"/>
      <c r="D8" s="38"/>
      <c r="E8" s="38"/>
      <c r="F8" s="38"/>
      <c r="G8" s="38"/>
      <c r="K8" s="7"/>
      <c r="L8" s="7"/>
      <c r="M8" s="7"/>
      <c r="N8" s="7"/>
      <c r="O8" s="7"/>
      <c r="P8" s="7"/>
      <c r="Q8" s="7"/>
      <c r="R8" s="7"/>
      <c r="S8" s="7"/>
      <c r="T8" s="30"/>
      <c r="U8" s="30"/>
      <c r="V8" s="7"/>
      <c r="W8" s="7"/>
    </row>
    <row r="9" spans="1:23" ht="18.75" x14ac:dyDescent="0.3">
      <c r="A9" s="38"/>
      <c r="B9" s="77">
        <v>3.5000000000000003E-2</v>
      </c>
      <c r="C9" s="38"/>
      <c r="D9" s="38"/>
      <c r="E9" s="38"/>
      <c r="F9" s="38"/>
      <c r="G9" s="38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8.75" x14ac:dyDescent="0.3">
      <c r="A10" s="38"/>
      <c r="B10" s="78">
        <v>0.04</v>
      </c>
      <c r="C10" s="38"/>
      <c r="D10" s="38"/>
      <c r="E10" s="38"/>
      <c r="F10" s="38"/>
      <c r="G10" s="38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8.75" x14ac:dyDescent="0.3">
      <c r="A11" s="38"/>
      <c r="B11" s="77">
        <v>4.4999999999999998E-2</v>
      </c>
      <c r="C11" s="38"/>
      <c r="D11" s="38"/>
      <c r="E11" s="38"/>
      <c r="F11" s="38"/>
      <c r="G11" s="38"/>
      <c r="K11" s="7"/>
      <c r="L11" s="7"/>
      <c r="M11" s="7"/>
      <c r="N11" s="7"/>
      <c r="O11" s="7"/>
      <c r="P11" s="7"/>
      <c r="Q11" s="7"/>
      <c r="R11" s="7"/>
      <c r="S11" s="7"/>
      <c r="T11" s="30"/>
      <c r="U11" s="30"/>
      <c r="V11" s="7"/>
      <c r="W11" s="7"/>
    </row>
    <row r="12" spans="1:23" ht="18.75" x14ac:dyDescent="0.3">
      <c r="A12" s="38"/>
      <c r="B12" s="78">
        <v>0.05</v>
      </c>
      <c r="C12" s="38"/>
      <c r="D12" s="38"/>
      <c r="E12" s="38"/>
      <c r="F12" s="38"/>
      <c r="G12" s="38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8.75" x14ac:dyDescent="0.3">
      <c r="A13" s="38"/>
      <c r="B13" s="39"/>
      <c r="C13" s="38"/>
      <c r="D13" s="38"/>
      <c r="E13" s="38"/>
      <c r="F13" s="38"/>
      <c r="G13" s="38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8.75" x14ac:dyDescent="0.3">
      <c r="A14" s="38"/>
      <c r="B14" s="40"/>
      <c r="C14" s="38"/>
      <c r="D14" s="38"/>
      <c r="E14" s="38"/>
      <c r="F14" s="38"/>
      <c r="G14" s="38"/>
      <c r="K14" s="7"/>
      <c r="L14" s="7"/>
      <c r="M14" s="7"/>
      <c r="N14" s="7"/>
      <c r="O14" s="7"/>
      <c r="P14" s="7"/>
      <c r="Q14" s="7"/>
      <c r="R14" s="7"/>
      <c r="S14" s="7"/>
      <c r="T14" s="30"/>
      <c r="U14" s="30"/>
      <c r="V14" s="7"/>
      <c r="W14" s="7"/>
    </row>
    <row r="15" spans="1:23" ht="18.75" x14ac:dyDescent="0.3">
      <c r="A15" s="38"/>
      <c r="B15" s="39"/>
      <c r="C15" s="38"/>
      <c r="D15" s="38"/>
      <c r="E15" s="38"/>
      <c r="F15" s="38"/>
      <c r="G15" s="38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18.75" x14ac:dyDescent="0.3">
      <c r="A16" s="38"/>
      <c r="B16" s="40"/>
      <c r="C16" s="38"/>
      <c r="D16" s="38"/>
      <c r="E16" s="38"/>
      <c r="F16" s="38"/>
      <c r="G16" s="38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18.75" x14ac:dyDescent="0.3">
      <c r="A17" s="38"/>
      <c r="B17" s="39"/>
      <c r="C17" s="38"/>
      <c r="D17" s="38"/>
      <c r="E17" s="38"/>
      <c r="F17" s="38"/>
      <c r="G17" s="38"/>
      <c r="K17" s="7"/>
      <c r="L17" s="7"/>
      <c r="M17" s="7"/>
      <c r="N17" s="7"/>
      <c r="O17" s="7"/>
      <c r="P17" s="7"/>
      <c r="Q17" s="7"/>
      <c r="R17" s="7"/>
      <c r="S17" s="7"/>
      <c r="T17" s="30"/>
      <c r="U17" s="30"/>
      <c r="V17" s="7"/>
      <c r="W17" s="7"/>
    </row>
    <row r="18" spans="1:23" ht="18.75" x14ac:dyDescent="0.3">
      <c r="A18" s="38"/>
      <c r="B18" s="40"/>
      <c r="C18" s="38"/>
      <c r="D18" s="38"/>
      <c r="E18" s="38"/>
      <c r="F18" s="38"/>
      <c r="G18" s="38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8.75" x14ac:dyDescent="0.3">
      <c r="B19" s="3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18.75" x14ac:dyDescent="0.3">
      <c r="B20" s="4"/>
      <c r="K20" s="7"/>
      <c r="L20" s="7"/>
      <c r="M20" s="7"/>
      <c r="N20" s="7"/>
      <c r="O20" s="7"/>
      <c r="P20" s="7"/>
      <c r="Q20" s="7"/>
      <c r="R20" s="7"/>
      <c r="S20" s="7"/>
      <c r="T20" s="30"/>
      <c r="U20" s="30"/>
      <c r="V20" s="7"/>
      <c r="W20" s="7"/>
    </row>
    <row r="21" spans="1:23" ht="18.75" x14ac:dyDescent="0.3">
      <c r="B21" s="3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18.75" x14ac:dyDescent="0.3">
      <c r="B22" s="4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x14ac:dyDescent="0.25">
      <c r="K23" s="7"/>
      <c r="L23" s="7"/>
      <c r="M23" s="7"/>
      <c r="N23" s="7"/>
      <c r="O23" s="7"/>
      <c r="P23" s="7"/>
      <c r="Q23" s="7"/>
      <c r="R23" s="7"/>
      <c r="S23" s="7"/>
      <c r="T23" s="30"/>
      <c r="U23" s="30"/>
      <c r="V23" s="7"/>
      <c r="W23" s="7"/>
    </row>
    <row r="24" spans="1:23" x14ac:dyDescent="0.25"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x14ac:dyDescent="0.25"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x14ac:dyDescent="0.25">
      <c r="K26" s="7"/>
      <c r="L26" s="7"/>
      <c r="M26" s="7"/>
      <c r="N26" s="7"/>
      <c r="O26" s="7"/>
      <c r="P26" s="7"/>
      <c r="Q26" s="7"/>
      <c r="R26" s="7"/>
      <c r="S26" s="7"/>
      <c r="T26" s="31"/>
      <c r="U26" s="31"/>
      <c r="V26" s="7"/>
      <c r="W26" s="7"/>
    </row>
    <row r="27" spans="1:23" x14ac:dyDescent="0.25">
      <c r="K27" s="7"/>
      <c r="L27" s="7"/>
      <c r="M27" s="7"/>
      <c r="N27" s="7"/>
      <c r="O27" s="7"/>
      <c r="P27" s="7"/>
      <c r="Q27" s="7"/>
      <c r="R27" s="7"/>
      <c r="S27" s="7"/>
      <c r="T27" s="31"/>
      <c r="U27" s="31"/>
      <c r="V27" s="7"/>
      <c r="W27" s="7"/>
    </row>
    <row r="28" spans="1:23" x14ac:dyDescent="0.25">
      <c r="K28" s="7"/>
      <c r="L28" s="7"/>
      <c r="M28" s="7"/>
      <c r="N28" s="7"/>
      <c r="O28" s="7"/>
      <c r="P28" s="7"/>
      <c r="Q28" s="7"/>
      <c r="R28" s="7"/>
      <c r="S28" s="7"/>
      <c r="T28" s="31"/>
      <c r="U28" s="31"/>
      <c r="V28" s="7"/>
      <c r="W28" s="7"/>
    </row>
    <row r="29" spans="1:23" x14ac:dyDescent="0.25"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x14ac:dyDescent="0.25">
      <c r="K30" s="7"/>
      <c r="L30" s="7"/>
      <c r="M30" s="7"/>
      <c r="N30" s="7"/>
      <c r="O30" s="7"/>
      <c r="P30" s="7"/>
      <c r="Q30" s="7"/>
      <c r="R30" s="7"/>
      <c r="S30" s="7"/>
      <c r="T30" s="31"/>
      <c r="U30" s="31"/>
      <c r="V30" s="7"/>
      <c r="W30" s="7"/>
    </row>
    <row r="31" spans="1:23" x14ac:dyDescent="0.25"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x14ac:dyDescent="0.25"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0:25" x14ac:dyDescent="0.25"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0:25" x14ac:dyDescent="0.25"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0:25" hidden="1" x14ac:dyDescent="0.25"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0:25" hidden="1" x14ac:dyDescent="0.25"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0:25" hidden="1" x14ac:dyDescent="0.25"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0:25" hidden="1" x14ac:dyDescent="0.25"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0:25" hidden="1" x14ac:dyDescent="0.25"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0:25" hidden="1" x14ac:dyDescent="0.25"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0:25" hidden="1" x14ac:dyDescent="0.25"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0:25" hidden="1" x14ac:dyDescent="0.25"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0:25" hidden="1" x14ac:dyDescent="0.25"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0:25" hidden="1" x14ac:dyDescent="0.25"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0:25" hidden="1" x14ac:dyDescent="0.25"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0:25" hidden="1" x14ac:dyDescent="0.25"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0:25" hidden="1" x14ac:dyDescent="0.25">
      <c r="J47" s="7"/>
      <c r="K47" s="7"/>
      <c r="L47" s="7"/>
      <c r="M47" s="7"/>
      <c r="N47" s="7"/>
      <c r="O47" s="7"/>
      <c r="Q47" s="7"/>
      <c r="R47" s="7"/>
      <c r="S47" s="7"/>
      <c r="T47" s="7"/>
      <c r="U47" s="7"/>
      <c r="V47" s="7"/>
      <c r="W47" s="7"/>
      <c r="X47" s="7"/>
      <c r="Y47" s="7"/>
    </row>
    <row r="48" spans="10:25" hidden="1" x14ac:dyDescent="0.25"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</sheetData>
  <sheetProtection algorithmName="SHA-512" hashValue="RR76qrP3urw884gOn03fu3rDZpyZrx/5+hf8tPaIx3PY8sz9Kg8Sz4R3DuOAEqxK1x7eKv0w6IE98LqFtpdJIg==" saltValue="UNe8M5IXcX8WoZs3PY3OMw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D F E B 5 D C B - B F 7 2 - 4 F E 2 - B 0 F 3 - 8 9 E 7 A 2 1 A 7 6 B F } "   T o u r I d = " 3 f 3 5 4 d b d - e 3 d 8 - 4 7 0 b - 9 7 b 3 - 0 8 2 e d a 3 a 8 e 1 4 "   X m l V e r = " 6 "   M i n X m l V e r = " 3 " > < D e s c r i p t i o n > H i e r   k o m t   e e n   o m s c h r i j v i n g   v a n   d e   t o u r < / D e s c r i p t i o n > < I m a g e > i V B O R w 0 K G g o A A A A N S U h E U g A A A N Q A A A B 1 C A Y A A A A 2 n s 9 T A A A A A X N S R 0 I A r s 4 c 6 Q A A A A R n Q U 1 B A A C x j w v 8 Y Q U A A A A J c E h Z c w A A A W o A A A F q A X u t 2 D Y A A K n 3 S U R B V H h e 7 P 1 X k K T X l S Y I f q 6 1 1 q F 1 R G q d C Y B Q B D U J a r D H p n d n e h 7 K b M d W m 4 2 1 1 f R b 2 e 7 L P u x b 1 w q z N d u d r i q b 6 i 4 A B E C A A A g Q G k i t R W j t E e F a a 7 3 n 3 N / / c P e I y E Q C z S p y 2 P w S g Y j w c P H / 9 x 7 x n X P P P V f x y u V s C 1 8 B 5 w f L S O 9 s Y X C 8 v / 1 I B 5 v p 6 + 2 f J N j 0 A f r q f V 5 o I 4 b A s K f 9 2 + P j 8 1 U 9 K n V F + 7 e / 4 F 8 c r V 4 x s R m a O D d U E z 9 f f 3 s Z N q 8 B w 0 c 8 0 B q 0 N F c a f G O s i m R 1 T f y d 4 d C O 4 N b v l n H 6 e 5 P t R 4 B I a Q u b 8 Q D G f Z v t R w C n d l R 8 / 2 D R I L 5 3 0 P n 8 b 4 y W o N f s l 4 V K r Q X d A Y / f + n U M R 1 + 0 Q 6 P V t B + R k I y k 4 f T Z 2 7 9 J u B 8 p I J J x i Z 8 P 9 a 9 g b n t C / N w N u 7 6 C g E 2 B f l u z / U g H y v b 3 x 8 Z q U o P k V m n v + A p Y N B f g 0 A + 3 f 6 M 3 V 6 j b P 3 W Q z 2 X a P z 0 + e H D / o k x / Z C h o / L u + M m U V f r + o J z F v 4 c w P x z F x t g + x c A I 7 W a V Q J o a s H G q F D j x 7 o 2 c 6 h v T m 6 z v Q q G p Q q x r i d 6 V C I 5 5 / 4 5 X I A c r U i 9 m w r v 1 T L 8 r 1 M F Y e b G B 1 b h P L t 4 P I J D M o 5 A o 4 9 Q s P F K p e g S 1 U Y 0 K Z S s V y + x E J R 3 0 m H A 6 E c G p 4 D v P b Y 5 g J L K O Y 7 8 j s p O 8 z n B 1 q Y S X R q 5 w y H l u h f O Y G v j 1 V x s n + G g a P 9 o l x 7 U a q q I T D 1 I B F 7 8 G Q / a z 4 s u h 8 7 b 9 2 o N F q 2 z / 9 B X 8 O 6 B b + v l E / U q s r a N Q l J Z F R b 1 W Q q m 4 i M 5 t D s y 4 J 9 o k f + Y Q C D b u 3 x e 9 2 z Y D 4 b j z v E N 9 l G D S 9 i q A m i T 0 9 K C m s j L s f r 4 j v N k M A f m I / Y 4 e G M H F y E D a n D S a L S f x N r e r I X a 1 Z g k n r F j 9 f + 2 A B z V Z d / C z D b d L h 9 s Y h n B y e h 0 F X R X 7 h V Z y u h K B X 0 / P W r O I 5 T 4 8 W k W t I 1 1 5 u d h T u s R X q a K C G 9 a Q K x a o C 0 e V o + 9 E O H M b 9 7 u 8 g j E w N t X / 6 C / 6 X j q O B K l 6 Y K r V / k 3 D 4 5 A h U a h V u v b 2 J e r M i H r N r B o n y D S N d a U C p l i x x f r U o v r N S y Z 6 M k b q 9 g G / R e w 7 a y u L 7 U 6 P S d x k K R a + C X X t z G c e f H 2 / / R g z q t i T k D 0 O j V U O t p q e f p O v w D B o E k 0 q V 4 5 i P l b G c S G I u Z C d l m s M t U q p b 6 4 d h O / Q r 5 A f c p H g q L B l P 4 M M l P b 2 G 7 3 E L 2 e Y W 9 E o b k o 0 l 8 X 6 P r V D B l W 1 k 7 i 1 g 9 p N Z J M N 5 8 V i y o B L f G T c + v t P + 6 d H I Z w v t n / 6 C / 6 X j f k j b F k s J 3 Y 6 p T o w l 8 U U O d u U w M v c L a F S a K B c k B W s 1 W z A P G / H p q z e x N r e N 8 G p M 0 D O G Q W / A 3 P 0 1 b M a q P Z 7 u W 8 S O + O v 8 U A W 5 T B 6 p W B r V S h X n f t w b 4 x x 7 e p L + n m v / 1 o t s d Y c + X A G j r n P V F q t Z f H f o 3 Z j x 6 D H h c u J 4 f x X 2 L i X X G S 1 Y j G l Q b U i v o 8 t H o R n F m R + N Q g u L U C a n S o o N H z s p Y d V x E F r F U k w F r 6 W F z T v 3 c e y J Q 7 j 8 1 g O M T Q T g n X G 2 n / l w X H 9 t E 4 G T W v Q T N f i q + D J e / R f 8 c W A 3 N H G q n z w I S V G F G J F B J 9 n o X D o P i 1 0 S V h n 3 r j 7 A s f N H 6 C c W u W 5 V l H D 9 l S B O / a x P / M x e b i 8 4 + X H q e 2 N Q q R 7 t B 7 K p H K w O S / u 3 D j 5 a 0 u G b k 5 J S f x U s R D T w W c l z h T 0 o 1 q T r / j Z 5 z W R j G S q F F m r o K U 7 U 4 8 p v l h / f Q 1 l p 4 D h u m v T W Y d Z W 4 Q r Y s b 0 e w h M v H s H O x s E W g X H t v f u Y u 7 k g r M 3 Z n w / t C w J l r D 7 Y x M r d r f Z v f 8 G f K l z G R g 8 F S 5 e U u L + j J h V p Q q c G r q x X 0 G h Q L N 1 W p u 7 5 N l t k I e 9 V J l Y + 9 j a s T L V W G b c u 3 R W P V x K 9 s d L Z H 0 4 I Z Y r n V S i X H 6 4 Y r E y l Y i 8 V Z X w d Z W L M + O p Q 1 x U Y c F z G 6 f F 7 4 r F 0 S V L 4 0 m q T l E g j E j L P / v T M 4 y k U K 9 I M K Z K M u 7 / f Q C J Y Q P 9 I Q P x e y + 5 / m 5 s f z w n X f O 6 7 R 5 F a a w q L E 9 u J I z m n w B z x Z H b 7 j O s f S x c 4 d m Q I O 6 Y J X H n / N h b u L u P G q 2 H c v N w Z g O 5 J / A v + e D g 5 I A n 5 C + N F H I 0 G 8 a Q p C X 8 w R o K u h p K E / c K I D p / e C I r n M A x G P S p l 6 T W j h 4 a E 4 h X r S f G 7 D I v N D K 1 O K 2 S k 0 I x g 6 A z R q O o a d C 4 t c i u 9 I c K 9 H Q 1 M i g L 0 + o M z f T L W H 4 T b P w E f L n L M 9 H C k 2 3 R T R q G W a P / U g Y W M w e e / l 2 T 1 / M Q y 7 o W U M C v 9 M I w p s H w j h r 7 A o P j b Y y n U t y Z 7 v c q J b 4 + Q x + k k I S w j k r I t 3 V 4 T 1 o Z x + v l D Y q A Y O p X 0 3 d P n x s n v 9 O H Q y W k o l A p E c y r i v C P i b 4 x n x s u 4 8 J 2 T m D 4 + g T O / 9 O P w G T 2 W o p 3 0 p G o / S / g L / k C w E K X f m 7 l 9 G K 6 9 v Q g F T Y b v a T e M / Q Z 4 n 3 Q h 9 F E n U f X s 6 U E s R z p v x g Z Y h o J E r p R q I J S V g v j b L 5 N y d X 2 u g i 6 C v 6 r V O q L F Z V j G T a j l O 8 b 8 W F 8 N 9 9 6 J t H / b j 3 p T W h s 7 d K 4 T A 7 1 A s d e j w M r c D Z P G t S 9 T y Z g Y P g R N y 0 I E z 4 5 n x s h r U f x k U 4 7 g 2 L l p 4 a U Y j 0 3 5 2 I 3 f + W w B d 9 7 f E J b o 5 P N T u E G c t k r W J x e U 3 m b y 5 C i M F t 2 + B V 5 l w 9 j + i S 7 e J n 1 w t q z E + v s r N H j 7 u b I M v Y Z i t b Q a 0 a x K x F D f 3 K P Y f 8 F X h 9 8 W I / r e s d 4 y c h U l n E T r T 5 M H 4 u U R V i 6 9 + i H h d c l A A X 5 o d + E 2 W 9 t B 4 J t e V F O S J 2 J P M + Z u 4 K M F a R 3 y 3 I u T F F 9 I t J + / 7 A 4 n y n E 1 m s 0 m T v 7 K u U 9 4 p R j J u L v W q T F 3 1 j O Z 2 N S M D 5 e D S + t 6 J C t r u 1 / Z W q j 9 l 4 N B l 4 D 8 P c k L x o m 2 3 f l o D Z f f n M X d m 3 f 3 X d e p k y e J j W l R a i X I 0 7 Z E t m 8 v H i s p M b m 0 C t f T V h i t e q E A V 1 / d x P l f S u n v f K 5 A 3 F j K 9 T P 4 g 4 L p G z Q Y C r Q K A 1 D q A j A 1 E n D 5 e 9 c X G C 0 a M b Z G N z 6 9 D 3 X V j O P f G k Y x V y S K U I H T 2 0 l y P A h p E S Z v 9 h f 8 Y X B h u C o 8 E o M X z H U H K A 4 v 2 n Z D y w u j p G T P j J X F o u x p i n e Y v v G D / E 9 G 6 n 4 W j q P S W k 0 o R T G X t U S v N a B c q u D e x Q W c / e Y x w U 5 4 7 q + / G s S 5 l 4 Z E e l 2 t l C i c r K T 1 t j B 7 j f s r F a 6 8 u o Y L v + x 4 o L 3 g d a Z c r W M 0 r J p + e v + D 1 z 8 5 / j v a 1 / G A p V o W W o W J r r c s r j G T y G J g t F 8 o F x u K e D w O t 1 t a w + I x Y u O T a 4 Z g I f r H Y / F I D + U z 1 2 F f f I B a n w 2 L H 2 / g 0 9 9 e Q T 5 d g N Z V x L W X t 8 S H z H + x j f B n c U S C U d x 4 a x 1 N 8 m Q M X i 9 Q m o M Y d N d 7 l C l R U O H y r x d x 4 / d E G 9 o c 4 / Q z R w W N 5 N 9 N V l O P M j G O B K q g O f g L v i K G H R 1 B k c E C I C s T 4 y B l Y v D z m C H I P 3 P K u F x t o V 6 r o 9 K U a D 2 L D y s T L 9 r K Y G W q Z m o i R g 5 / E E e m o E c k W Y F G o 8 a J p w 8 J Z W J E d y J C Y O 9 9 s Y i t x S g y y S y S o Q x 2 r p K R T p b h 0 o 7 C Z e h U 3 X R D 7 9 x P x 2 Q 0 6 N Y 0 S g O i 6 S k s v 6 2 G U z e K c k 1 P D E e P n d w 9 b G a u i y 8 G G / 9 D H o k i N p p 1 4 d F y N Y m 6 8 o K w 0 W y k M M W F S p X i d 7 r s b D Y L p V K J a q 2 C u Y h a j M u N 9 + d p F N T I N y U F V g 7 a 6 z C r O i 7 0 G 6 M V 8 U S + W b o / n P r + C H y H D D j 9 0 y P Q l t 0 w 2 0 1 E 9 2 a E 8 L P G n v 3 + F F K G L H y D X p x 5 c Q T b u d v t d 5 I Q z s 3 S e w G f v / V A / J 7 b W s P Z H 4 / h z L e n x O + M t l 4 9 E i 8 Q 3 T s / / P W y N P + l o t b 8 z 7 N C T 5 M s y G C Z + P Z 0 B Z + s G u C c b v U E 7 g 5 t 7 2 I 9 0 3 p W n F M v u b H + w S Z 8 T p 0 w v l q d R P e v v T t P v w N 9 F 5 Q 4 9 o 0 p j M x w V Y M V z o A N v j N N 5 O K S k K s U X e U 9 J E M 3 X p G E X V 7 I v b u t F g o k I 1 s m m W y 7 i D C F C e d / L i U K z G 0 D M h c 6 J 7 5 n C z 6 h V O E P o l C 1 a / + q T Y n 2 s S K z X D N Y e d Q a D b R a P d F Q F f Q 6 P W w 2 G 9 7 8 T + 8 j f u k a 4 p V F j L 6 g Q r 1 V x L 1 N K R e g Z I / x B F 0 f D 1 g g / A B 0 6 y I r w 7 + j U a G B U W L u 7 X X h 3 i o n T o i V 6 W K + h L M v 9 e P e x 6 v i T Q 6 d H R P f U 6 W g W E H u h t c y L R T m 6 R e P I L I d x c j 0 E F 3 k / h q / x 4 F V d 7 A 1 / S 8 d R K D g M H U y a z J 2 M r 1 z c d T f m 4 b e C 7 m y Q Y Z M + + T v z W Y D J 4 Y W U S Z D y 4 H 7 l y F d 3 c K 5 n w 9 j + 7 0 I c p k E y u S p E t G k K P X x 9 X s w M D S I 9 T W i e P K 0 0 n e n Z g S H D x / b F e p d k A y d e c k r / U g C d e W N e R z v r + 8 q 0 G Z K j V B W i s u a p G X P T U h Z 4 c u v L 4 r v v C j M z + W q i F z F j S H b G W h I 8 V m x 2 D O V G k l U 2 m t M 3 W C l Y i Q i C Y T X o 0 i n 0 z h + Y R r + p 0 4 g f l 8 r F n R t q m E U q t J r l U 9 1 W a E j z 4 5 D q V F C p 9 e K i / 7 u U R W 5 t y o 0 l g a s d x b x / G R J r E w b z d I i q 8 X T y 7 N z l Q g N V q 8 7 3 s 5 0 K i g 2 L n U 8 I X t A G d W v U P g a s D 7 c 3 f + 5 w 2 l s o t / W o B i o A p u + K e K a b 4 y F S A 6 J d h U k a 9 y N U / 1 V G L t q 4 f z W L n N + A O Q 4 R g a z A o Z c T 8 d W 2 m 0 Y x Y m n p s X v j 0 Y L d q 1 U n 9 f / X R 9 c v g A 0 V j V s D o q v c t J 6 1 O e L L Q w O D k k J r / W S + M 5 g p e B Y K l X d a H 9 f F 4 9 3 Q 6 u U 3 q N a q e H O K y k M E b 2 d c B K z I q p Z q 9 U Q 2 g 6 h V q 2 h / 9 k Z 8 T z G 8 x N l D F h P i t R / q q i G 6 6 w T W r U J d f p c X g f z 6 A f 2 K z L h 0 m v z o i 6 w b 8 w P h 9 0 O l 8 u J E U c D M 2 d G c J f i Q o Z w Q I R H x l B N u r j I Z h T + E 2 4 0 1 Z X d t S M Z G s P + l 3 N R 7 M N w 7 p e d S Y 9 8 G m v / R I P z s G z S A T j i l + j A n z s c h u a + 5 Y p k U U k G S o U r G z p k y k p B 6 V Z j b g z b p e e N u + o S N W t / u U x N d B v M r w o O d / h 9 O A y Q E e 8 q N 9 u L b i M p X E o b s Z 0 E 7 n y 6 K I S V 2 c n A W Z 3 I F B u 2 Z s V 3 f v z E i E F 8 b y q r i J M C c V L C o u h D P E h y t + v C O i h W M x S S K A W N P P G S Q 1 D K m 5 / f x b U 3 1 s U 2 j b 6 B P v G 9 l l o S C Y Z Q m g g X P Y d h 0 N j g M D Z I n p v Q t M z g 2 l h O n R c b K f K q n X i w W E m J c q U n f z 4 j r p u / l G R U 3 v 7 o I 4 o J J T p 6 f I 9 x U W 5 k r r V / 3 A 8 l j W j / a A C b N z f x x M 8 n d w N K G c H b n Q U x O V W + N 2 U u p 8 V 5 s O U k B M P / n B c 3 X 9 t p / / Y X d O O p k Q r R Z y U + O C A t 6 2 l X / f M X K 9 y M r 0 x K 1 c T z Y 3 m M k k I d h B H n w Y 8 f B D m W e B j c p g Z C 6 x 1 j 2 I 3 u + Z V x 6 7 1 l E d i f e L Y T M / e T p e f k x p k X j o j X X H 1 L s v I M T i h o 1 E p s J E Z F / D I + M i m U S 8 7 + y R j 7 5 g R 5 y w o K + c K u o p x 7 / h S e + C W x L K J p / L m M s f F x 6 A 1 6 + G 2 S U r J y c R X F 8 s I i K d k K 8 p 9 z W d E E r J o + 8 u Y W W O g 7 g 2 l g G W l s z s f F z 9 0 4 d F z K Y s o o 5 I q Y u y V V v D / S Q z H m r y + h / 7 D z Q C t h 8 H Y e Y 8 9 k 3 7 O Z 0 K z 1 Y N B 2 S v y 8 O r f f b Z / + e R + C q Y d b P B n d a d k / Z 7 A 8 a m g 4 L q 7 v r w L g j B s r 0 Y m + X g + t U m r w 7 Z n 9 c 9 O N C b f k u T I U t H M 8 F M 1 J 0 9 7 j U N q Y / 3 z / G t V e R B 4 8 O h Z j c B z D G H 1 e 2 j M l g x W j 1 i r h 2 r t z 7 U e A 8 y 9 O 4 / a v O 0 r K 1 e e 8 6 Z C f q 1 S q R K K g V m u g X J d K 3 G r 1 F g J O r V C c + + / G h F L u p W q n v j u B S + / e w s 0 P Z w W z k p / D y m U w G m A b V M N h d W H 4 + 3 6 i m j X s 5 L N Q K X T 0 p e 5 R o P y y t C R U b m T F d 0 a 9 1 j t w J o s R h 0 5 J i R I x s t s 5 q X b q I B x 9 4 h D 8 f V K J U T e a t S Z K c Q W u v y V p J s O q 7 z y P P Z P T 2 E l 7 p t u L f H t h b a X a P / 2 X D V 4 b Y g E n u d k H p r n d G b e 9 Y O + v V n 9 5 o s e m b 8 F L H k 5 V i 4 v f r / x e C t g 5 D l m b l 5 I a x y m O Z t z + R K p k 6 A Y r C X u E Y 9 9 7 d H F z c H V b U D k G x 1 F s E O u t s l g f Y v A a k a n V K 1 N H v t 2 7 c 5 a I o P i e q q 1 h N a k l Y + B B p h o V w q 5 E U 3 i l f D 2 G 8 7 8 c 3 l f z J + P J 7 5 / C 6 R c O 4 9 p r H R o n Q 6 V S Q K + y S b / U l P C Q o h U b S X r / X s O v 0 U v G X K e y I F X e Q j q d w a R f y h b u x e U 3 F y S F c u o 6 5 T / d W C G v U q 9 L d K F O A Z 7 s W h m c v N C b N C K t 3 g 3 2 V D Z d / 6 5 n k n G m n c L s B m 9 K X P 3 w 6 3 P 8 P y d c 2 T h 4 4 f G b F E h / W S J m Z V m i N / F I A h + / c R W 3 / i m N S 2 / d R z L W M V Y i + 0 U K e 5 w 8 X G Q n K r Y 4 m I 8 e F n / j O G R 0 p n d + T j 4 3 i Q c 3 O 1 6 E I V L H e v J w y S I p 4 I a Q B / m r G 4 N j + 9 s j c D U 2 e w B G N l 7 C i Z / 2 t k H Q W D V I 3 q F A p w 1 S m f Z P g M u + T L Q s T 9 5 Y g X K x i g R 5 r l w 9 i o a i J B I W S m c D k S 8 k I 3 E Q W O m u / E Y y H j J 4 f U r O S C d u p i i u s s C k d t H j v W t f u v 6 2 V 2 y U E Y w s k j e r w + k 8 e G f F 6 R / O S A o V L S 1 g b y z F i m R M d U q G M o 3 t f W 7 1 5 H f G c P f N u O D D / C W D d 0 4 e h O 6 B 3 0 i S y z U 2 Y b b 2 F i Z + G e Q U 7 p 8 T L g w / v M p e T g v v R b Q g M Q P 2 T n a L S 2 S 0 N D o 1 n v / p e R z 7 h R n n v j + D l r G z o M 7 0 a P 7 W E p L J J A L 9 P l h s F h w N P D q 2 O n L 6 k N h C f v O 9 D g V i G f C 5 T A j r x j F 7 I 4 h L v 5 k V w X y l V h D U 7 s b L D 6 + z y 9 a l z X + 5 t a 7 1 p S 4 4 j n W 8 F N M + i 7 r j C W 2 a f t i 0 / X S P K h J a p Y j 1 V t c V C M W N K D S i s D 1 B C r k n 1 u n G h Z 9 M I b J 9 c O z n f U q q f E i T A 8 1 W o k L Z + L P X 4 / 0 I T E n Z x M s b J h z u f 1 Z Q x 4 d B 2 a p J C s U u 2 W 2 Q 1 p J k c M W D m i a I q Q R / 2 T U H 7 7 R V O f K 7 G Z C r b 8 + 3 H 9 2 P z Y W d X Y X k j Y n D 7 U B 5 / J u 9 n / s w N M i 6 / j k q 0 w s T B V h 0 0 o T u R S P M F n G / d 9 p I X 4 N Z J y n L j d e 3 4 f I 5 K K 6 o w W R u b / e m + d r M 3 C C m Q I a u z T A Y h 0 9 P w u F w C G + 1 F 5 V m 7 x a c a k O i Z 1 w x U C 5 W i D Z t 4 c Y X t 5 F O Z A S d O z d Q w u E z g z j + v a N Q l P V Y v b c l m p 6 c + Z X U 9 u C g 5 A b v 3 N U q L D h 8 4 e A 5 V + w x H p y g Y M g 7 e j V K H T z G C b i N Y 3 D r x n B q f B C T H i t i n y h J E S R l e Z R S 8 d p X K t o b Y v D z 8 x v S t R q 1 R V j b b R v K T Y q Z L q V 2 E 3 F H + o k F P M S 4 7 Y J k V D x l 0 H Y G J m 1 n o Y 4 n g d O D n j M d 1 6 b i z f w H 4 N B T H R d 5 n l w e I 7 I e w 7 U 3 p E V f G Y F R 7 2 4 Q 7 D R 1 h I S p I 2 8 I + z J 8 t C f j p V G 1 8 O S w V N X x 7 H h F r M 8 w 9 i Q i / + T B Q f d B R Z b q + T t Q + a c E z d p c D O P O 5 1 I m r F x X Y N h + D k a 1 E 1 d f W 8 f Z n w 8 I B T I Y D D 2 K w g W m 2 3 m p a o X X Z W S w h W V q + M l K J / H B X o 7 j k W 5 U W K D a m P 6 h F m M / q m L k n B V W h 1 k E + X c u z + L q W 4 v Q o I R N Y m r T p 6 a R 3 M 4 j t C l 5 K K n O b z / M G v c + p t O N K 7 + T t k h 8 G e Q U v V Z r w O g T A Z J Z u 1 h P a t L j u W p 4 N y m y F w 5 v b 0 2 p o H 5 t 2 V 6 n W E 0 G b x w 8 / Z J P / N 2 s k Z S s 0 S q h V K p g e / v g g l s u X 6 J 3 Y v / U K 4 U 8 Q a n Z j F C s 7 f c f n f U J r e 9 3 8 b 4 R D 8 7 9 d A w 7 G d 5 4 x j f P d K 9 O k y n 9 f S 8 i q / v 3 n 3 T j 8 s b + r N d z p E S m d u U E L 3 A e 8 t W E c v F i J H / n L 8 5 u / a m D v e 6 e 5 T 0 0 K 3 n U Z 0 6 0 f 6 O 4 d M q P E 0 9 P 4 9 J v H + x W g N 9 4 b x n n f 9 6 J X 1 l R m N Z 1 e y S r 2 S 7 m k v 8 m P 8 6 C y I r n s 3 Q J H M 2 L S 9 v r N S x t I d q L d H 0 T 1 1 / f x O g F K 5 7 8 2 S E Y T E Y c H j Y L Q z Z 5 e h B 5 Q z / W 5 j a h a y + 8 7 s X 9 K 7 2 x z N 4 G K S e 7 0 u v y g i 7 X 0 H F I w b S W w 4 Z I K C L u S V Z M r V W L P q t b Z A M t y k E Y l R 6 U y 2 W E t g 9 e l n l w r Z O m Z / A W l E t v 3 c K U p 5 P Y u f 9 u R 6 6 1 S q N Q L K 3 K j P 7 + A P r 6 / F h Y X k N x z y b G J t E o 5 b D t 4 I V Y 6 5 g F s V v k 8 s i D V N L V A 2 k C Y 2 h q f w A q o 8 9 W R z a R Q y w U 3 7 f n p B t D o 1 L u / 2 F 4 o u 2 J v i p 4 / e X r v O 5 f E t 3 X 1 4 q 2 1 z K K v T E V K x 2 r 0 Z M / O o L P X r 8 p H q s X O 9 a J 5 2 Y t c R U p i o / k U h n 2 Y g 6 1 V K n N S s V g p U q l U i I Y H + k q n H 3 U s k S 0 I C U 8 G A / e l u L d 8 R c l W U i S w O 9 d H + q z 1 s V G Q s a V X 3 d e y 7 j 5 2 Q M c v T C F T F W 6 P 3 5 t u t Z b M q U z S M a T F c c I H 7 G d N M w m s w g p e K F W x H A B 3 2 4 W s R v 8 N 1 3 7 O U Z S d J f 7 4 P K o I + e m h Y G X a S 3 D w h U c X T j x n Y M T d Q x W 5 u m J U S x u J l A l J R f e k C a I F 3 s P 5 H H h L 2 J E L U o I n P O g 7 3 k v t H Z 6 Y n u i t t f C u P 7 a / r q x g 7 C 9 G o b N Z Y G 3 z 3 3 g A M j Y e o g L 3 Q s W P t k T f R X 8 q S s V F y g / M 1 a B K y 9 R s 6 Z 1 Q n g S u Z M U X 3 8 w J S l F 5 f B T 4 v u F n 4 2 L F g S C R S T n a D 5 b 0 N k b u / P E M 5 y s d 7 y B / P h b b 7 6 D Y k i F V O n h S t S 9 b u Q 1 T W D l W k z Q v C M / b K e Z 2 z C r P T 0 d i x j a d l c j V p Y L v 5 A U + t J b d 3 H l j U W c f o b 7 S Q C 2 d k m S D H 4 u f + 2 t x O H W X 4 e m T j 1 S d m T U C h 0 D c b m 9 j h d O b a B U 7 2 Q O u 6 E i I 7 N 6 O 4 S r L 2 / i x m v b R L U C u P r m E g p Z a a H 4 + m 8 7 y 0 E P w 8 m Z A e R y W W y F 4 2 I e g r l b U P 2 P f / 1 v / 6 b 9 9 1 0 0 y L N w g N u Z n A 6 Y Q / c d k g b 2 0 u + v Y u 1 W D C o t D U Q U K G 4 W Y Q h I g e T 2 R v i x m 7 H w e z 5 s 0 G T r y f t 2 m O p a 9 b 2 D / j j Y z N 7 E c b + N O P J + 6 v j H x C F v T d y P 2 9 Q U 9 x a e z 6 P p c 1 D 0 o U K r l q c 4 h o L 9 h J q C 8 A Z u b 6 m w G q 2 L v g h s I T k u o m 8 o a b c o U J + C y z Q o 1 k r i p R U Y N R z 7 K m B Q u i R e T 9 E + v y a V S m N i Y h z p z R q m j v U q R z f 2 e q x q u Y F + 3 y h K j U 5 A r 1 e a o V f 1 r h 0 x e H a Y / u k U d v G Z j M E p H 0 J z e f Q f 6 n 1 + q d E r 7 E Z 1 b 1 a S F e w g G T w I r T o 9 l 9 g U I 5 J T E T s i D 6 e x o t C K w t D 1 v t 1 w 9 z l Q R Q G H n + 2 H e 0 Y F p a U K s 9 W I 2 6 / H 0 F C V M H R I K s a V w Q m M U j M l F n k N 7 X s 3 G o 0 w k V f d i M 1 D p R M x 1 H 7 k c l + e J G A 8 + e 3 z e P a X J x E P p 2 C d s c B x W r p w H o j + 4 V 5 l u v b r z j b o b n y + S s G 0 U i P 2 S D 0 K 8 r 6 d 2 f D B K d d H g b N D 0 e K K 6 P r 5 p 4 R + 8 i j d a B A H r 7 e 3 X C g 0 Z q I S R L U b N V x Z z J K Q t v C d I 0 q U E B P W M F S 8 Q 5 N v B j L u 3 Q B 9 K 3 s H T n 0 v V V E p u x d 8 W / B 4 3 D j z o 4 f T m Y M w N C 5 5 F K d 2 R H g k / j K S d z o I c l K I y 9 Z k c C M X t b s 3 6 y d T R V 7 A l b 1 c 9 6 Z A G X v X u B 4 G t V G F U l J i I q x M D D b S D k 3 n X r P V / e 8 / M O E R l D m b S y O 1 k 4 d O Z 8 C 5 f 9 W P 8 z + a x p 2 P O p S 1 X O 8 k a d Q k r 9 1 g p b f r A n B b h n o V i t 0 m T 5 b P d 3 B A + j C c f P o w P n 9 5 V v w c f m t n X 8 0 f Q + E 6 u C L i 6 b G S K I 5 9 4 h e d Y H Q v E s X O Z b r N B 8 d y j 0 K 1 U Y R a o R a x w 5 8 y m N f z Q i 5 T P A t 7 Y l I U p U o D h c G D b 8 9 I l C Z L b J s z f w H j C Y S L 9 + m X O u 5 + K F F w k 5 F Y R f s e O d 2 + O r u B q 6 9 u 4 e I b D 3 D x 1 X n 8 / u U r W L r / 5 V R m L / j z G F + y H 1 X g g K k X r c a U f e N i 7 1 K t o a B 4 T 7 2 r m P a u v V R m d a / c y U m H x 1 U q g 1 O P R q 2 J Z E G 6 T q 7 b 6 5 b F e q s 3 i c D I p H J C I S w m G w 6 f 7 f R d 5 3 j t 6 D O j W L g p Z a v 1 a o 6 x u L r C D K u 6 N + a v E l v g e k O T k m K 7 9 m M C q n b 1 O A d X c i D 7 O L j y 1 g K e / t V h 3 P l k G d G y 1 J B F x s 6 a l C 0 5 N P H l J f / B j Q Y W o x p R S X 1 3 R 4 t S j X f 6 A K 6 u r r R c n P m 4 K N Z S y F Z C G L a d Q 5 G 4 9 N 6 t J X 9 s V F s d q 8 f o F t h 8 b H / t I y t J Y J g m j Q Q g F o 1 i I 3 k I m e Y a 6 h k N P n 3 l H h Z f 7 y Q f + G t 4 e g C H v 2 f H h R d n 8 N Q v Z 6 B w F D B 5 t N N l 9 a v g Y W l w R r n x a E Z T J z p 2 Y l y H R R J O X u 6 Q i 3 g 7 e a 6 W U C 6 Z I n a D l S q d e r z y t O x S D i q i f Y f b O x J 4 G x I r Y 6 4 i V T p w p o 4 R z 3 c + h 7 d t M J W L R W J Y u L W K y 2 / M E 8 W t k f J L z / G N 2 0 S c x T T Y R a 8 3 q X p p I C O f z 5 E T 8 o r 9 Z E q J L B D o B 5 m v 8 m T I N O K g o t j V P Y 3 S z 3 x P m q Q T z 0 2 g 4 l l B r U I 0 5 S 2 6 M L p Y / 5 B E D W Z v P r p F L m N w W I X M 5 6 t i r 8 / x v q r Y h 7 N 3 i A + y g A + D U e O A l V w x V 4 E Y 1 D Y M W k + 3 / / L H B 9 + H V t G b W c q 6 1 c i V G v j o V g R N E 9 E H d S f m 4 0 w f e w q e F 5 6 f u c I w L g y o M O a 6 Q D F s A 2 d + 7 o f v j D R 3 D K 1 W i 9 + / / w G q 1 S o y m Q y i k S h O n 5 L u n 3 t 2 H I R E t X f t k H H l 9 b Z H a / U O f L 3 Z S f S U G p 1 l j 7 b Y t B M N k l G I F i R 5 k T e i y p D D o 2 b X e 0 c + 3 1 9 C p D c x Z V / e p Y k H 4 f r L O 7 B O S q n 6 e F 5 6 Y 4 V Y K W 5 B r 2 A F I U 9 P / + o N J T x k 8 z d T K l z d 0 M I / 4 B N e c r U 6 h P G j Q z j 3 o 0 l S Y i V m r 8 4 J f W j p S 1 D Z H p 3 U Y q V P Z H e Q b W 1 2 m c T 2 P c m e q V B 4 e B n / m K u z U M i Z J k 5 p M g r Z I s 4 9 e w o a n Q b n f z C N 5 d u b I q 2 4 c n d T 1 I A 9 C o m 8 5 N 7 V z r z 4 / m V g R U 8 3 H o + + D F n P k J L 2 / U l R v u l 2 L w M Z r A j 9 U w O 4 t K 5 D w z R M V E 8 N k 1 Y y 4 c r N J U E D W V i v r L Z w Z 0 e H F y Z r u 3 N l D N T J c n o w P D I s l I 5 P m m B r f + 6 8 t C T C t W d e s q A T U + O i Z 8 L a 7 M O N G y t V t 2 K p f T n x e 7 I m Z e I Y 7 K 0 U J K C y 0 e W j a m S w k + k I f k v s J g j Y O s W r N 1 7 d v z Y k G 8 m l W A m + p 9 w k C 7 1 j o 2 x 1 2 B I X 2 L Z a 9 P l 7 / h 3 9 h W n 3 Z 4 + Z D b G i P T 7 S + l y l L i 3 b B H P S A v a w g 9 7 j G t 0 n K d 3 F V S O O O R O 7 1 J Z j q q P n p 8 V 3 X d 2 J e l s 2 G V w p c v W N Z c x e D O L + Z x u 4 8 c E 8 l q 5 v 4 i L 9 z t h V q G p u z 0 3 Q h T w O 5 G a X 3 G t 6 9 v d 0 s e 2 X 3 X x j B y O n p q A 3 6 D B + f A j l b E t s r e c F O t 4 / w g h v R k U 3 n N u 3 1 u A y S 3 R s 6 s z B j T k Y y / H O w D Z b F L D T v 0 d R E c Z 2 p i 4 a K 0 a y D d w L 7 6 8 6 / m P B a u m l d L d f j 2 B y j 5 I V q k q R T r e 2 t 7 K z s D 4 1 q c Y x f w n J o h r l a k P 0 y D t 0 X m I I r E T d t O n W r d t w 2 H s z X B a N F / k 1 w 4 E b B e 3 q T o F s t S n N k W u o s 3 7 I I 8 2 e Y m 1 b i p e D a 9 I W C x l c c F u t S N 6 P v U 4 s 6 4 T D y M I t i d n N V y I 4 8 8 u H r z l O e g x C I l 1 m j e h Z U a k 3 S b l 4 E 6 E W l n Z 8 x R U d 2 V q v Q U h t Z H a z b o x u i Z C N D s d x D C u N a T I V R a l Q w r l f D o g k 0 D P j V S x 8 F h U K x c 9 n 7 3 7 n 4 x V 8 8 e Y t L F z e p v i + 0 3 n J 7 r L h / E 8 n c P i p Q c w 8 2 Y 8 z 3 5 r B + W + f w A + + f Q a x 5 Q Z U / + 6 v / + 3 f J G 4 m Y R m R Y h + Z M u i + x K M w r r 6 + i v 4 Z a c I M J r 1 I i 9 5 8 f R v b 9 3 M 4 + 8 t + w Z d l 6 F 1 S e 1 7 O v M j N O s w 2 k / B u z d k q L G N m b L 6 5 A z 1 N I H N f G W x p Z P A W c B n c G 0 C j M I o S k Y e B 9 / 9 4 z P R 5 K i N s B j 1 8 Z p t I Q 3 9 l y D z m D 4 g Z D 1 t U C T d + s y V K i N i S r g W j F M R K 1 C V g r Z N 1 J 0 N j L o q m o e y V e R G R l a Z R z u L u 7 z Z x 9 o f j I v B O V J a J 1 k q l Y h L V o f m 5 f A P + A H F 7 m t N i s Y h S q S T 2 A 6 n t J X h c v b 3 i s + k c z Y V G 9 I r g t Z t a s 4 A a K Z 3 X 0 0 / C S n N c 0 1 L c F o b O o B G 9 F 0 2 c m q f r c J i k b C 7 H K i 1 1 j e Z c h z q Y I t U x a P F B S 8 N 9 / a M 7 2 L l F j 6 o T U O o a W L g S R P / E o w / d 4 z l T 0 3 0 Z t V L q n L 2 U X m E T N L 5 b e R i R e z H Y h 6 V l g F B W t W 9 p h T c U s p L c f D m B 8 f M u G A w m 5 L A l 0 v S 3 X t 1 G J p v C y L N a q E m W 5 D P N A q M u e A b s G J 7 p F H o z h e W l A n n e t v I F 2 H Q S L e d r 5 P I v M f K 1 Q i d Y D 4 d C P V b u Y e C A 8 u y P 9 6 d f T / + s n z j I f t r m 8 u 0 v e e d N Z r E r S f R 9 S 7 I + f T / q E 5 u 1 w u E c 7 l 3 b Q K 4 s C Q Z 3 s D k I a k W v U M i Y j U g K y / t / / l S x n b s l v i 9 G 1 V B U O s a r Y f A T 3 2 9 g 3 F 3 D u K N I g t p E 3 5 A k t O V G B n N b R c H Z o 5 l 1 O A b 0 i M W l g N 2 l 2 9 + / 7 r / 6 1 y / B 7 X E L 6 s I 0 6 Y 3 X 3 x S P 2 7 z 6 X b r G 4 G Q H Z x h Z W V k x m M K x 8 t 7 9 W G o W y d C q 9 R g J H C G l 6 6 S 5 T S Y T K V k M + Z w 0 3 w a t B e l U G j Z N X / s 5 C l x 5 b Q V n v 3 k C Z 3 8 x g B P f O w 5 L P 3 1 u p T N v 6 w u b W J 8 P I p v K Y n V + / a G 2 a z P a u 5 W k G 8 N P S 2 n 9 + Y h 6 3 1 Y X v j e d X i c O c j v 9 q 0 7 l h H w P C n U L h 5 8 c J o 9 K F F r Z 6 0 S 4 M H h t o b P c w + V U 3 Z o x Y J Y M X 6 0 d T 7 J C K d L J a I s 3 C 8 q L Y g / W k j g y 2 h H + g 5 I S j K 2 1 E A Z G D 9 6 m w b j + m 1 W c / U l v E F o k N x v Z T C F 9 X 4 v j v 3 Q f u D X h 6 i t B n H 9 J o h 4 3 X g 7 h 7 K 9 k i s D X o R D N 5 4 u F I l y e / Q r 6 Z f j a 1 e p / Y A / 1 w l R F x A 0 c P J u U p C A 0 E M t z a w j q j g i L / M x 4 A 5 f f v Y 8 n v n + 0 / Q q y j n n y 8 L o W I u k V + J 2 T S N d X s P 6 h C p o j w z g + 1 B l I 7 o F g 1 R 5 M q 1 j Y m d Z Y r B a k E m k Y r T Y y S k S r 4 g l R p s O K W q x k y L / E E V m u o j h v w + i L E o X j D J l Q u E b 9 o Y f m c T b O S u / J L I Q X b Q u 1 J N z 6 X h l g R b 7 y y j q e + J U k 0 H v B i S y 5 T O 3 B 7 X s I H D Z j 6 T d E t U 7 m M D F y R F w j o 5 u 5 s E x w D 3 X G z l Y U i 5 e C M O g s 8 E x p M T o 9 j E S M r s P b U S b u I 9 g k D 8 r 1 i x y C M E s q 1 V P 7 F o C Z X n I 1 S D c S l Q 0 y X g 8 P S 4 R C 8 Q + p 7 T I q p J E W V V Z Y H l 4 z 4 O a G e k 0 3 I + 3 g 4 q / n 8 N Q v D q F c U 6 B I v L S 7 g l w G L / D u X Z O K X k k g 0 o z j 2 J N S G p 0 r I H h t Q u 6 d x r I r O 0 g e t N n b C y h s a O C Z 0 S A V K u H U 8 5 3 1 q s 2 V L Y S W s j j z 7 W n i v g d 7 M R n 8 v g f 1 a H g s / A E V i r 3 P E 3 1 R E g A r y m R g l n 5 f Q t + F p k j k L F 8 L o 1 R p o D p z A q d G V u A 1 j i H X 2 B L b v x + 8 n 8 C R 7 z l E 8 q F A E 6 1 W G l C O 0 7 i T Y Z G F j L e W c + M R r U r a x s F U h 7 d 7 y 7 j x 2 R 0 0 a 2 q c e + G I M G 4 6 E t w b 7 6 7 g z A / G d w N y G V + 8 c w P H v j l A S u z d L V I V o K G w a Q Z R p D n k k w l 5 W 0 + N 4 i 1 V S x p b v h Y 5 r i o X a j B S K N C 9 1 v Q 4 u P L r V Z z / + S h S t d 4 4 c / G d G o 4 8 1 0 e 0 k 8 + l 4 p 5 5 K k G 1 G L F Q A p 7 A / t o 9 O Y S R Y 6 l u s H I f x M a 4 2 x I f E L c X 6 9 k I 0 c k S e b e H L 4 z v l h 6 V t / M o m O / S D w Z S K K l 6 W N 2 O g b j E a u / n 9 k + 7 x c X w X B q 4 9 O g A p G N Z E V v J a F a a M A + b 4 P L b a f J V w k N x y Q 2 r 0 t r d d T R M L l K s z n u x Q m 3 c j + H c D 6 e w 9 F l K T H w 3 u D k i r 3 T z o G 6 t R S k m I 5 f 7 E L p 6 L a g V y v v H x r m h O s w U h / B l 3 n 8 7 h b M v + c U Y z b 9 T g O t o E 6 e + M Y P M j W X E F q o U d y o E 3 7 / 7 3 j a O / s B O l M M m Y k b e q 2 P X D o r 7 X o / Q 6 + y S 0 i i a K l T L T d z 8 Z B b e A a d I C E W 3 E 0 g n s j Q 2 R k F v P J N K 3 P t k n W K Z O q w 2 G w Z n y A K T l + K 4 6 / M 3 b i N 5 X 4 9 4 a V U o R u h 6 E 7 H U F s b G Z s T J f / x l V v l F j R 2 X O X E s w 1 v b 8 4 0 I K q 0 M C t U k o r E w c t E K S r k q r B 6 D Y D g i B t u D y 2 / N Y m B q f x z 1 x b v X 8 e S P p e Y t 3 a V J L A t j 5 G 3 0 5 I n 4 2 t i A 8 n N k p U g 2 L A d S f B 6 j S q 1 M 1 y x V 3 c u 4 8 s o G B o 5 I s V i h n k C u H h a U m u + J v 0 Q m k / 7 V W 1 X s r M d g s u v Q U s Z F R f t e c B a 0 Q e M g K O H t N y + 2 q p P k Z r V S m p w 3 F n K l s t D 8 9 u d v p d Q Y a F c n X / n t L O w + E w J H R 0 l b D / Z e 3 R A 7 S b U a x K + R 2 z 3 X o W k P L q 7 i y F M S H b j 9 0 R J O f r O z S i 2 D b 4 h P P K z E q n C N 7 5 + U v U h E k v t i N T 4 g i 9 t v z b f j q q + F P 6 C H 4 u 6 r 8 U Q G i 1 8 E M X j a J h Y U j 5 8 4 j k 9 X j X h q K C u W F 7 j 1 Q G w l j y P P j G B z I Y Q j 5 7 n z T x X p x g Y Z O i U Z u C b 0 a j v m 3 y 2 g p c 9 B 5 z b h 0 K F B w Q b W V l c x M d U Z S 4 4 h E u E M F M Q 0 O I 4 y G P R E + X r X v 3 h z Y W e 7 B V G y 1 5 c x 8 Q O p 5 4 K J K A / H U U z 5 O O H U I K 9 U r G f h G j E g F w S e / M U 0 Q h t R s d 6 4 t H 4 P K l s f N G o y G m T J Z X C r Y g 7 4 e V 9 R n s I N c 9 v G 8 n o Y x z c M j q O Y u h 0 6 3 X X t p M C 8 G N + i L 6 Z m O r X 5 Q M r H O 3 H d A S 8 Z 6 I f P U 6 V S E V 6 Y 5 Z q z z G a r q U f B s r W w U K R s f U e 8 N y e 8 e A u L p F h K r M 4 G Y Z u o 9 W x z 4 S Q F / 5 3 P B 5 a T Y 4 r b q 7 / d d x X a m g d e h x T o C R e + U 8 P G 9 R h O / a T D z d c e B D F 6 p L c P w U G 4 / d 4 6 T n x r W B x / s h d z 1 1 f h 7 r O K Y 2 5 k B H + 7 g 8 E f S Z 8 j D 9 q t z + / j 1 N O d e O J R 6 O b g M v j k n Y + X / / h 0 7 1 u k T H x H y / f X M X G U A n 9 6 b x b 4 b D Y N u 8 2 J l U g N Q 8 x a V D U h P I z P X 3 s A v Z Y 3 D 7 b g m G y S l R 4 h K l 4 Q y x J 8 T N C Z n w 0 i k l X B 1 w 7 G O c 4 R t W m Z D G x 2 u 5 i / T D q N G l E f b n J / 4 + 1 1 n P n h f s r C t E 2 j N G L + 5 g p m T o + L J E W m z B n H C l a v Z D B 2 w S o 6 p D K F 4 p h D p o j X f x 3 E 2 V 9 I c l A m i s n x V Y I U U E f X z C U 6 w n u 0 K S A n A n i P H G / r k Z H P F H D / / Q i e e K k 3 1 m J w y M D 3 I k N W J k a 3 Q j G 4 q U x r 4 j C m P H X U F V t i y / x e 8 L V z Q x r 2 m k x 3 Z R x E B x + G U H E T W j 6 8 m s C 0 U G 4 m I 0 P 1 3 / + f / l e 7 1 e a F q p P 4 N 3 F 6 x x S 5 S I 3 o c M M D Z L S q E J i W L Z i E l a t x 9 E 1 9 e W L A N 2 b b F 0 f J 8 P Q 5 i O 7 0 0 r S 6 v U 6 8 u 0 1 h 2 o P G V s p q 7 / 3 8 h 6 F 7 0 B l c T H s v d H A Q / S + J Z 8 e r g t 5 e f z m K o 9 + U J p v v u 9 6 o k V c y i u t e u 7 S C w A j N A Q n j 5 f d u Y 2 N r C U 9 8 + y T 8 E 0 T N D r n h d D t F e p x P i F A a q 6 I v O C O a V 8 F u b C B N F p M r z T k p Y D A a h X L 9 3 d / 9 A 0 q F A o 4 c l b Z O 1 J A T a y l 7 w X u U 7 n + 4 j R N P z 7 C T E o K s 1 5 h h 0 j p I e c j D a F U o K a I w q q X k B Y P X c o Z P d O I W T r v z P a X j O a j p e o z k R b n 8 q w 4 p s c H U j / u P d 6 e 1 t X o t I s E Y + i Z 6 4 x + R h u 8 y Z l x s 2 y 0 n e x X K P + J C w M r x I z G q T A 1 O Q 6 c f i g z 2 T s y W t P T F P / P 7 8 W Z F j j P 5 f g U r e w T Y + K 3 d 2 Y b G a Y Z G 1 R A U M V 9 y 0 R h J 1 8 l L E 0 q v a R w j R P H 4 q 9 + q R 7 X u I 9 c p 0 S P + o E K x t 0 x l K 6 0 m F x v H 2 R c f r y a s e x A O A g 8 U e x U Z a 5 / u T 7 n H u e 3 n l 4 A p w d 3 P p Z 4 W X G 0 g Y + c h K f d / S b D V 5 A L g i 6 8 s 4 + y v O r V g U R p H T g p c e W t J Z D c V G T v y + S J C w Q j U n p y I N V m o B O U h 6 8 p J A G 6 g z / Q v e 8 e 5 2 1 R 0 z F U X A u b Y w + 8 X 5 5 f w 0 5 / + G N / 8 9 g v t R 4 D h y Y N Z B V M 6 P m 1 S g K a M j 2 2 J R b g B T w N u v x M O c w B L 7 9 Z R a n V O H 1 w + 4 A h X n m + / R z I Y T I l W E t z t i N d 4 J I a w t 8 K e Y e z q 7 y h D H O l J 1 8 H K y 1 / c Y / / L I L d S q D e 0 W E w k 9 / X J u N t u I y C D r 5 U 7 z M o e i r f E s N I 8 D O y V S 0 E 9 I p 8 z n Z W u 2 W t u i p p T B m / l U M b e k V b E G d y o U q u W i l k v / e 6 2 u B E D H 5 z a h q g U / u A m f P 0 H N x U 5 C F d / s / T Q 2 j E Z 9 9 / q T J L a 0 q E D M h T b D 1 9 d l 8 E 9 M A Z O H 8 Z n q z o 0 s h X R L / 1 P o a k L J 3 a G 2 s e v l F X S 6 R G c v u Z + 2 X W z F 1 N P + X D h x U m x V H D y F x 6 s f l R G Y N C H s 6 e e w f D Y I H a K t 0 H q h G u v b 2 D 2 5 S o 2 3 6 S 4 6 4 N B G K b b P S D 2 y + I u A v 1 + / N N / e m V 3 n e h R u P 7 b 3 t 2 1 / o A f / n 6 f R O / a H u m J n 8 5 Q H C Q l E j K 1 b R x 7 c n / c y + A E R 5 V k m T 3 k M b 8 R m m Y / x W j m f X 0 r Z A S G / Q i m p X U 5 G S I 7 + Y h 7 O w g L n 8 b F w u 4 0 x Z Q u S x o b y Q a C + R 1 8 s a Z E j G i o / d h Q z z V w k m o t I d 0 b K x U X h X P t 4 8 N Q q e c x 8 7 w b Z 7 4 / Q b H U O J Z e V 5 N x a x D z k C 6 U 7 3 c 3 b d 6 N U F Y p 3 C c 3 v O A k B Q 8 o p 8 e r + e y B p 2 v v B f f b 4 9 2 m 4 X g V f v e X 0 6 3 u 9 O X 9 i 4 s 4 + p R E Z W S 3 z l Z j b 1 p X x o 0 3 t n D m p w N i X a W 6 V o X v r F d U S F z b 7 H i p / y x 0 0 Y 6 v A k 4 + M C 6 t k 3 W + s S r K X K 5 / c h d n n z s u g m i m X V w R I q d 1 a 5 y h q 9 a w f G 0 Z Y 6 c H R D O Q h s 4 J Y y u D z f A G j k 4 e F c J 9 / f 0 l T D 0 z j f y 1 E M q u C s Y O P z o l n c / m U a l W H r o d / G u B h o R 3 t 0 5 8 n 5 S N q w s o j r B o e v e / M W U L B j c w M j q G a G m b D E t 1 d z G V w c M q k x c u P 4 t W e p u z W L U D s G g 9 u 8 q 8 F 3 s p H 4 M P g h v 5 7 o C o q O H t 7 X z Q m 4 x r r w Z x 9 G d S Z r I b 3 P S m + 6 R G T l 7 o 2 t U P B + E + 0 f K j T + 5 n Z 2 z A m Y U o 1 2 f 3 u + 2 N i w 9 o z O g f B Y V z Y a 3 Y I M a t g B 9 H m R i s T G J t q V 3 k e P G V X l f 7 K M j K J C M a 6 h Q t d m O n 3 V 2 H l Y n h c N m F M j F 4 A f S P j d 8 v 6 J A p K f D k S B V l i n 8 + e v U a h i Y D N C 4 U q + b L u + V V 2 1 l p 8 u L h I K w m D S Z J m W w W M / r 8 H g w 6 V H A 5 n S j O q 3 H r t Q i u v r 5 C F K y M p S / u o + 8 Z n 1 C m 2 1 c e I J X a 3 + Q m k 8 7 g z T f e w s 3 r t 3 e V i W O e v e D y s e u v b m J j 4 f H a G o i s Y S S F 8 z + Z x O r 7 v C b V L 9 a / 5 M p y G b x O Z T H b B J 1 3 k b L Z V L 1 J A l Y m O d / A 6 f 2 9 S B a 2 H q p M D J b P v S g h t V u e 1 q 1 M j L E f 1 / Y p U 6 a 2 g z s 7 v Q m J W O x g L y q D l Y n j r a 5 c i Q A f M M h Q / d / + 7 / / X 3 a R E g 1 z W 4 n 0 K e k l W L V 4 d b n + 0 j r z e j J l + J S K b c b G W 8 T B w E S O v 8 s v g N a b r H y 1 T M E 2 C c d i N a 2 8 v o H / y Y K o o e 6 d U P E u u X o d y M y n K i t g K z X 0 S R t 9 U J 2 X O l u 3 K r 1 d w 6 E k p F s j V I i L b x Y u 2 H E t w 9 c G l A 7 o k / T E w 7 m Y 6 Q H G L R y 1 i g l Q i h b X r c V S i W s Q S I f i H 3 b A b p F q 1 h d / l U T V J x 0 3 e + n A Z s W A a V o 8 e S r U G w 4 d 9 6 D 9 i h c p S x d i J M Q x O e L A W q a F W y s F m N + L u p S V 8 / N n H G B k Z w u / e + R 2 + + P w i Z g 7 N 4 M S p E x i m x 2 R j f u e t K P w z J k H X U J H G a P C I C 3 2 H b V j 4 L A 7 P J H n T h x y d y X F d Z D 0 J d 8 C x e 5 y R P C + c b O D t 8 b x u J K 8 5 8 Z x w o x Q G p 7 9 z z Z 2 e r e M M n v Z r r 2 6 h / 7 C V W E V v F T p 3 j r V q A 4 9 M F O z 1 U t x C Q K 4 t 3 Q v j n r U w z j x W 6 x X Y j T E 0 C m q x v 4 z X q u x 2 + 5 c m J 5 Z u b 8 L d 1 6 u c n G z R K C i W / e y d T 1 u c w c m s q P H E S 6 P i M O l Y Q S l 2 V e p o A P Q b 6 2 i q i j j / n U 5 b q 8 d F L J S E J 9 D J B F 5 + d Q l P / H I / 7 5 Y z L A + u L E K h b V L g P A S z 2 U T u t w o N c d v u f h N 3 P p 8 X m S h e W 7 q 5 J U 0 + d 0 U 6 q N X Y H w R f g / L J d I + p M 2 + Y f G 5 i f w x 5 9 e U g d I M 5 t I p a G C c c C D i 0 e B C z o F D X 4 d x Q T V j A l X g L h u I y N I 4 R 1 O P r i C z E o W + 5 c f 6 X o / j d e 2 9 j + v g w P E 4 v G k U 9 Y j U S 9 N a q q P j / 9 r + W t m 3 I d X g y w k s F + C d N g r J x n O P Y U 0 L D M U D 3 W D N W H 2 w i M O I R 2 d h H o T s 1 3 o 1 U I o G W R d p I y f S w 0 e p Q v 8 t v L e K J F 7 s q X / a c 3 M I V I k 6 b / 8 C q B c Z B t C 9 f b s K k o 7 / I f J K Q z / K 6 k x H 5 i l S V Y 9 F W U S z l U V L F R G z H 2 1 1 M C o n d c P s x s 7 l 3 k + x e X H 1 5 C + d / N S D o O n t s D o t y p T L c D j s U y V i 4 x Y O 4 N 4 D n Z S P d n T t 4 8 q U p B J e 3 y C p K 1 I r z + H K 1 + K 3 3 S M s L D V z 4 + f 7 C T E Z w K Y z B y V 5 u z W c F r X y R x o W X x s R N b 6 1 s Y 2 D 8 g D W D V p k 0 3 o D L v 1 n A E z + Z x t K 9 d U w e O 7 j k Y y W u x l r y 8 d c S v h K + o k I p F D T A l R I Z I R 2 + M 1 M X h u K j J Z 1 o r t K N i + / c x K G n x p C q L 4 h N g g y e o F y e v I 7 V h u 2 N E B Q G I w b a 5 x M / u D l P C i S N M 3 u 7 c r l C l I i U w t m x v N c 3 N T j Z X w P 3 n 2 C 2 k W s e v F 1 l 7 T c G j P 6 E Y g w S J j n J w L j z S h o n X u p Y 3 p X Z N Y w f 3 l 8 Z 0 I 3 1 x U 2 M T A 3 t K p R D M 0 R j 0 K F q m V Q G D V M n 6 c S Q F W o t 0 s C o T 3 o u L z p z 3 B P J d 4 p g u X E l t 7 m T l W O v s h + k U A f h / s 0 5 H D 4 5 L c a X x 4 4 b E H E t H 3 t N G X z d X G k u K 0 l 3 H N U d 4 z M e X F n C t v U Q n h p I w 0 z 0 v B u 7 S Y l u h T r r j l H c Q j G Q r X O 6 + 5 c h u L g j e O 2 j + v Q x a J 7 R q L a g 1 S v I 3 W 9 Q s P 7 l 1 u f y K 6 s H L v x d 2 9 S S N a / + 8 2 b z v o J C s W e q k V B o i L / H 8 6 w g T d E D g z N I H y 7 q 4 D Z W U a i p i A U A r v v b O P U L N 5 L l d V H P 9 9 R P p Z Q 1 T y i P 4 6 0 3 d m A Z q y K 1 0 c D 5 H 0 0 g r 9 y g O G R M T O 6 1 X 6 9 D f 8 y C 9 P Y c n v 3 m M + J 1 M j a T S n h s S V H s 2 V 1 L W U x X M e C b F m t 6 9 2 / f J h r u g l n r F R U B M n L p v N h i I + P z V 2 b x 9 E v S g Q I M v q 6 9 Q n z 3 5 S y O / 4 o o G 8 U j X E X B V Q X d H i W 8 Q 0 J r z g t l 4 C 3 k H B f J t X J 0 e a L E r d L I E 0 V k W V M g X 5 X W u r a y t 4 i h 1 M n Y S C d d y E L d H V c 9 T K F 4 y t J E r z f m Y j j 5 z J Q Y U x n d i 7 j y R k p u 5 M I V K D I 4 O c R r V Q c l w 7 o f 4 z S 7 f P A a 4 1 5 I A y U L Y 7 d A 8 s 5 Q K w 3 q V 1 E m x u B U n 1 C m z 1 6 W D q f u x v 1 w h 5 e z k b n x 2 0 V c f 2 N d K F O Q P N S X o a w 6 + G Q F V q Y / J X A i 4 p N l y c K 7 S S 4 9 l i Y + X t H j v b t l 1 C t 5 0 e u A j 6 0 Z r s z i 7 K 9 8 W H 6 w j t V 3 1 D A a O k I c q 8 7 S p K t Q V x d Q 9 h z G U z + T T s + r R q V y I R Y q p n w F M m B 8 J O 5 / / N v 3 s T q / I Q S O 4 5 g h Z x N z I T s x i V E 4 D a P 0 X R K m x E Y V v N v 1 z g c b q K 7 5 o V d Z h T J 1 9 9 n o U a b X 7 g p l 4 t I a G Q c J s G Z A 2 j 7 C W z Y Y 3 c r E m T 6 b 3 Q G P c V w o k / y Y / B x 5 v Z / j L a F M 9 R h q O T V R q B Z 5 z j 5 Y 1 B I N Y y X q 9 h B f B n 6 q w + 3 A C V K m m 5 9 L 2 c N U P N O j T A y n Z l S U E n U r E y O e K g g l T M S T o g N Y q t y R 0 Z u f P h B / Y 2 V i 9 p G r S 8 m x b D 2 E Y 4 E a V P / q r / 7 d b l K C d z W u X b m C 4 Y l H e 5 l H Y f i I N A j X 3 l p G f 7 u S Y v 3 d N Q o 8 p d X 5 a 6 8 E B d 3 z T O r I x W v h c k u Z w + U Y d y W i m y m o R O X 5 9 a A O f k t D P G Y n t 6 r n R W f i v 6 y Q H D s 9 C E s F p j e C X 5 6 W / 5 c A 1 5 E Z d U k K 6 u s U N 5 n E R k b u i V G s 5 P C N C S 2 m A t L q f H g r I r Y U M E r 5 M g 4 / P Q h 9 o A C 9 R l K Y V G k b + Y 8 U O P y j U Q R s k j B z Z b j d 2 V v d E L 5 b g e P s C d y / / w 6 + / + J 3 h M A 9 + G w D / h E 3 A v R W 6 a I K N k O L v B j F o d Y 6 + n y j 0 G r 0 C I w 5 o H W Q B V Y a c e P t N Q x M S 4 k i z g D e e S c k d s r y 4 Q N D h 6 Q 9 a r t K R F b / 7 s V 5 b F w t o o S k G H s + W m a T D C J n L 2 X K x 7 0 n N O 1 9 R e w h 2 Z q z Q v C 9 c 2 t k N Y V i W r V e e E P O d P L r 5 E S G B k Z R N s Y G h K s 0 L E a n e B 2 D v + 9 s b p O x 7 4 z D w z y U D P 5 r Y M i H W 7 / Z Q b G W h m + w N y n 2 M C U 1 6 N V Y W t m E J V C F 3 e h H q 0 J U s F E X 6 f 3 B i Y C o q b R o 3 e K a t E p p 6 z 3 X Q h Y b i V 6 F e n q s g s h q C n 3 j + 6 u A v y p k Z W K w M s k u W 1 a s X H M D y 7 / P I T A p W X S V O k w K b R Q F t 3 y f A y R M r E x N o k 0 Z 4 v r c l 4 8 X 7 T g r x s d i r l P M x O t d f 2 w w z R t z N 0 T T j y M + N S Y 8 K p H Q Y R z r q 5 D H 0 B H N b e 7 S h H g 4 T d Z T U p 4 H n 6 9 L 5 S r Q C q H j s p j l T 9 O Y + Z 7 U A e j S 2 w 9 g c x t E I S d T Z X n + k / E E B o 4 4 a C y q C E w Q Z a v q x e Y 2 A w k A U 6 c b r 2 9 h 7 L g V D R Q o x n K i X l D j 5 m e z W L s d R m I r j 4 m T A 5 j 7 T R k l R U J k E P m z + L O t f S o h g A w + c W P p x g 7 W L 2 V R b d H 7 + C z w D b n F / D k 9 D r H w y n u Q h i Y o R q b X t 0 o 6 P L i 4 I U 5 2 Z + X j 9 + R k E 3 + X l a K i T K G p K U l 7 p a p p W A 3 u X W W q V i s k s L y j W E p + 8 O s Y V 1 / Z h M p S I c q o Q K Y U g d n I O 2 a l 9 + Y T 5 W f f T W F n P Q S j k 5 T g / g q S s S y N p R J z t x e h d Q Z E 5 t k / Z Y Y j Y B L l d I x 7 l x f g G 3 h 4 c Q J f r 4 c 8 n J w Z 5 L F h a s f 1 f / y 3 U j O 9 + 7 d u p e Z a S M W v r 2 R b v F W d V 4 2 n W q s Y m u 4 T X P m f E 7 x 3 p b R T g f 1 4 H a n c O I a d v b 0 U G P K F X n 9 r D W d f H M W N X 2 / j 9 M / 6 k K 6 o d r 3 S 6 Y H q b q b v n w 1 M y B 8 B e b P g X n C q + K N F i U I 9 O 5 Z D a D 2 K x G I D J 7 4 / g F q 9 C r 3 O g C 9 + f w 2 H T o 9 D Q T G P Q z W B c q V M j + s p 0 N + C n y a c + 3 x v R h 5 g 2 C / F V / K 8 y F X a l 1 9 b x h M / n 8 D q z l 0 M u K e J 9 3 c C 6 Q d f L O H I N y b F K z 5 / + z L c L r / o 6 T f 6 p B n e f j c x h S 2 U 1 T F w H 8 x v v C g d j n f 1 l X W c f 6 k 3 8 b M 3 U 8 h V 4 5 z S 5 j 1 O f M A z l x S Z N V 5 B 5 R h s G C 6 / s o J T L w 5 I V R Z d M Q g / h w t n e R / T 6 u t 6 i i E l N s O H A V i t V v F a B q 9 d 3 X p v B e d f n N l V L B n F a h b 5 W l R s 1 V f W p K 0 c / B l 7 6 R y D a V m 5 q a O Y r C b O u b L a O 1 X 2 V 9 9 e w P k f f n l r u 0 S B Y j 9 T h / Y + D H x v P N Z K P q 2 C G 4 F w 7 O T a k 1 v / Q 2 P t w Q 7 u f r Q q N o I N n e m D V T O E G H H 6 4 N q O C K L 3 Y m 1 + U y g T 4 8 w v + n H l 9 V V x O j p f q 4 j 1 y J v x 9 4 M w 6 d l f w v T P A U 4 2 8 E B 2 6 1 2 u o k C 5 q o V W J U 1 E N l 8 l a x r H j e 0 P R E s v p n D c t L 9 E Q a z 0 B J c 4 C I 3 7 Z L N w j U w N o K S T F l p l Z W L w I X U M W c h Y m R g 7 S Q e Z n 1 5 v X Y 2 b B C t Y 3 y l j + u w h 5 F N l H P u B D 8 H 7 C f H 4 u Z c G B P X S k N X 9 4 n d X B B U f + M 7 + x M 9 e 8 P 4 g V i i m a q x U r E z 8 c 6 a 5 K e r / G L w 5 c P b u A 2 Q a n S w j 0 7 8 7 8 4 t Y + 5 0 C K 2 + q M P B t 8 o A L S x S P 0 H u F M y i 0 I s j W p B 7 3 T P s u / P j Q P m V i G L V W 0 W + d i 3 Z v v b d K R k S L 0 F Z o 1 9 j I + D 3 N S y a R g 4 X C h z s X 5 2 A 0 d 5 I v W y R v s j J d f W 0 N F 1 9 7 + P b 6 f F W 6 B n 5 3 j k F X 5 3 o z p 1 + 8 K r 2 W F V u h p K + D S o + + q o f i C V q 8 v S Z O p p t 4 z g I b 8 X 1 5 M O 6 8 n M a J X + 1 X 1 H q 1 j h u f P M C F 9 v o W b 5 k / + Y M h Y d X 4 4 9 m i L L 9 X Q z M Q R C N p g Y o s j W m 0 K F L H 8 X B C 0 C D e b L Z K Q j b 2 k F P O / y D Z v 4 d 4 q F o 5 R 5 T H L K r I P 1 y S P A M f q / P s R F U k J 7 g h J z f s n P b W k S 7 U M O 5 u 4 s N L r + O Z 8 z 9 A L s v b 3 v m k C B 1 + + / b b o j z o B z / 8 n o g p c q 0 g R t 2 n K V 4 s 0 v s Z s b E c F G O y 9 S A F l b W K e s S C w H N 5 O M x + W P R e E a u O P + k U F t p q s 5 L X W o J r W I e x Y / 1 Q k S f g o 0 b 7 m + v o G + n D 1 v I W A q P 9 2 M p o y O o 2 R N U 3 U 8 k b r 6 / D N F T D k a 7 O q X v R 4 6 l o a j n 1 z Y e q J b J b I r v Q S B k R 6 A / s e h l W s l y q B I v D A L 3 S K n q d z 8 / d h W f U A p d u h J 6 n R j q T R N P Q e 4 L l 3 n W s R 4 G V F I o W a i R L D / N S l 3 6 9 C K W V j G 7 a J g w G k U X s Z N U 4 O 7 i f F c 3 f W R J e r G 9 Y o r 0 y b m 5 p i A 3 V R B H B / X c S e P I n n c z n X u w q 1 O W X e Z + / 5 O 4 f p V B 8 E 7 z z l l u l s e u W U 5 8 y Q h k V v N o q 0 Z Z t F N J V H H + u s 0 Y l x 1 E H g z + z 8 z e m f O V W C n q F x F X 5 c / I V J V T 1 n F i B 7 3 4 f 5 t J c v s J N N W T 8 w V L p e x T q t D o C V Z 8 D i / e v 4 9 y 5 M + 1 H p e t j b 8 W Y I O 8 4 4 m w g T T G e W V f D h 3 d z y N 2 8 i p h i E f / 1 v / k R m g 0 V 5 n + X E z t T u 5 H L Z 5 F K p j E 0 N I S 1 h S D F J 6 Q U K q U 4 C + r M d y f E v M j U i g 9 N c / t d Q p A S C Y p J 6 m G Y 7 b r d 7 q i M i 2 s 6 T B l 2 K J g P 4 9 D J K R E L 7 A V T q 1 P f H U c + k 4 f Z Z t 5 H 8 f j 9 e D G W F 2 U z 1 W 1 x L K c M P u q G 5 4 F j F q u q n 2 I U i X 7 z B s h 0 T W p u s n k v i R O n T 2 E 7 r U U + c l s 0 l m E F M J p 1 o p K 9 k K r C 5 O B E h K S I X 0 W h G L H i C r 1 m p E e Z Z D n j q p l S Z A u D 4 3 1 i / Y l p s h z P d Y M T o V 0 1 4 G L n g j D s X e B F Y V 7 r d F a C 0 P c V 4 S D v z B s n Z T D D u H b t u s Q T r r 8 3 h w t 7 1 o M a p Q Z u f 7 i E B 5 e X c a n L J f K 6 h s p A 1 q A 9 A H v j B 2 5 7 F V w N o 1 D K 9 y h T O D 8 v N r E x F j / Z 3 6 G 0 W 5 l k s D J x N i + c U 4 n P Y Y r H i 3 I 8 W H M 3 O t X R L q 9 T K B N 3 z v n n A m f s x D p T s 4 b U x h Z M 5 B 1 5 4 q L R K P 5 / / 9 + / Q z q V x H P j e f E c V i a G X p X H 3 / + H f 8 A L x y w Y 7 R v G f / e v / w q q l h k L b 9 b 2 K R M r i s V s x Q e / / x j / j 7 / 9 f 6 J v 1 C u U i a n h k W c H c O l N o l A F q V q d 1 3 R 8 / V 6 k 6 2 u 4 v V p C M D Z L N G m / o J z t y 0 F h d q N R 0 O D e 5 7 1 N Q b 9 4 R d r q w s r E m P 9 M a q T P C i S l s S W w g r E i 8 f f u T X u y Y v P G R / 5 Z V i Z G o S 5 d J 2 P o m F O M 0 + L v L 8 I 7 Z i K l J r r n n B F 9 K V i G B v y j q B R r Q r k Y j 9 s u e / 6 2 d E q 9 1 y j J W C j U O R K J 5 S O Y V o k 1 w H R Q W l B n Y 8 J V E P K a V P d y Q L c y M W R l u v r B f V z / 4 g 5 u / G Y T q 5 d X Y c 6 s o n / E j 2 p 5 o k e Z G L V 6 h Q z s W a m n B G f 1 U v c y M P g k q x 7 6 O A b r p B n + U Z f o T c D 1 e A 8 D W 2 b Z W f A x I t w T w u 6 1 o m z e o L / V S B D t 2 M x c F 1 a u 1 V A g f 7 e B o a c O T s t z I 0 z R K 6 C t X G x h W D i 7 + 0 z I 8 P Q 5 h T s f P N S p o p a 3 U / P L v 1 b / v Y f g W 1 O c r Z M m e m F + C Y d P T 5 G X N O E f / + f / h F s 3 b + N / 8 9 / / l f h b O p 0 W 1 p q r S f j w s 2 v X b u C X L / 0 C 8 7 e W M U h x z N b c u g i + x 0 9 K 3 a K K x Y L I y H H G T r a c p 0 6 d w P j Y G F 7 5 p 1 / D 7 r C J G G F 1 b Q n j F y w o 5 + w o p i k u a K 8 R x j J u X H z 7 H 3 D h + a N E 7 9 R I r L T g 8 l B s 8 X I C g S N G U X + 3 u p 7 C s V M B Z G M l e I c k b x / d j o k 0 s r m v R c o j L V v w Z t G b r 0 Q R O G w S Q f 9 e c B J A r Z T G l 5 W r g g y x F W I M G g W M L R 8 0 G k m h u K b T b j D 1 9 I P g 4 0 s N b h s Z 4 u K u B 2 I P x g 1 n t G o T b C Y P 0 U I b K c U W F M a y e G 1 3 X e B B 2 F j Y J h r r E 7 L C Y 8 f M a X N t E y a r R c i j v R 0 y e Y e l Y 3 X 4 O f y d I b Z o k E h 1 J 0 w O Q i q a w c m n D i M w b Y V / x A E H 3 Q M b h w X e H e z x C r l c T j w g e h 6 D z z G K f / q n V z u U T 2 4 l 9 l X j J z 5 M e j t 7 H U O 2 s 7 v b N q 6 / u g 3 v t 3 s P U Y u 9 N w D P d z u V 7 f x 8 G d 1 t z B j d q c g v w + X X l / D E z 3 q 5 / 8 a 7 Y S y N P b w z z e O C t 5 U f a z e e 5 6 Y i Z r 8 K t W w V p 1 4 4 J h 6 T U S / W E b u d x O 2 1 R Q w c c i C 7 Y M D Y 0 x R T D H b K r q 7 9 0 z Y O / c A u O H h O s 4 4 n v 3 N 6 t 2 Y s 3 a A A X 7 W f 6 v D Z T n w c D V d A 3 7 l 9 H + f P n x E 1 d T K 9 u f Z P O y i 6 F 6 C q W K C z k + U t m G B x m j B 5 g m I U 8 m J L N 4 K I O i d w r p 8 8 F f 2 7 / 1 4 I r k N q D B E F 4 i 0 k O k + Z j F 5 9 l y b y z + l q b 9 U 5 L w B z U a v 8 n F 1 K 2 D V F 5 b Q C f d 6 R 3 V o 8 r 2 V S 9 K P o x p 1 L D 3 D s w i E h 2 J V G A R o Y d k u J W B l y l Q T K z f Q u 8 2 E 8 i v 7 d e j O I U z 8 e 3 J W V 7 g o G b u i 5 s 7 N N r E a J Q a L P 8 n j J 3 o l / 7 / 6 Z W b 3 s F B i f v n Y L z / 5 c y n w y e G d u o Z H o 6 S e x u U q U f G x Q a A s 7 6 5 s r d 3 D / y h d Q x I M 7 L b W p Y 8 2 / q k K x 9 5 E R / E w L U 2 k A J 3 / l x E 7 u n j i N g F H O N K C 3 7 b c G 3 U r V j c d V q O g X M X i / I X n P b D p P M Z c O d 2 M W j K t v Y a X e G Z C v C p F c G K / g 0 i s r Z O m 1 G D k k V b Y z r v 1 u D t 5 R K 4 a / p M R K x t K d I D w D V m x W X C h 9 s Y I L v + p Q 6 + 3 V E F L p G o 6 c 4 v q 3 9 o N t Z O t B m o k m b G r p + W w Z m f 7 9 x 3 / 8 J z x 5 / i k U F G 6 c n L b h 6 v 0 P k I j k 8 M I P n h R C f + f D V Z x 4 Q Z r 4 a 0 T l W y U N j v 9 g H A / e 3 Y Z r U k H 3 I l 3 3 t Z e 3 M f l T 3 v M m C d b D w N S G 6 9 7 2 g q + H 6 w U Z c k l R t h y B R e e h e 9 l P P 6 / / Z g 2 n X i R F 3 x s j t M H N f L K t 4 K 4 X Y f B n u H S 9 m U e O b + 7 8 J r r b 0 v l R s r K 1 u g M 3 M R l Z o f j 9 + G f 5 M 1 i p e D 1 L r e b 1 J f H Q Y 0 M u 6 G Z k s z n 8 h 3 9 6 D / + H v / o l V H / 1 v b / 6 G 1 N / J 6 X 4 V Z G p 7 A C f k S U e z q N / 0 o n R E w G a r C 3 M n C K v Q R d e q e c Q X 6 v C 3 H U g s A x u 4 H 8 Q H l e h S o k q j A G D S E B s F 4 y I F C V K k m o G c M 4 f x k 6 + E w s 8 D s a c F X g b 6 z g y r M f V d 2 f x 5 E 9 n Y P f 0 W l p u I W x 3 W U V J i 7 w I K i N 6 M w F T Q B p L X k s R a y R W O 8 w W n d i w a f A 0 d r c 0 M H h / m T f A G V H i 6 6 + v w e T X Q N / e J 8 U t w / T K T n a U h Y D b K P M J h N y / 7 / n v z a B Q y K O l K V H Q f w w 2 n W S t N + + R k R m 1 4 f a v Y z j 7 k x H 0 z z i R D M c x c t K D 9 U / L g g p e f X s O E z 9 g N t K 9 v i K N e S Z a g t 6 k w W J o R O x 6 7 X 1 O B 6 V M k z w R H 7 z m E P f J 4 M Y y 3 Q r R D a N b S f e u x 0 5 G J Z 1 9 1 Q W O w Y K r 2 2 i q K o j O N R C 5 U 4 N r Q r N P m R j s 1 f o O S z S V s V d W 7 u 5 o d g / k 5 j 4 k e 5 M L s h d j Z c q R I p R p n k z t S n q m 6 v K 9 f B n 4 P j k R 8 f G H H 8 M f 8 O G b T 5 9 F Y j b V o X z p x S z s U 9 b H 9 l D l e A V L 8 x u w H e t N B A x Y z p D m K n D 3 0 2 V M n O 7 f 3 T v T 7 c l k c F r Y r h 4 i I T J j K 3 0 X N q N f 9 M z m v g m P C 9 5 V / O H S w V s L / C T E w 9 Y 8 r m x 1 F v S 6 c c R X F e U 9 c z e X E V s p 4 d R 3 R v D m b 9 7 B v / 5 v / 1 X 7 G V + O W D i J 8 A r F K d 8 Y J 4 s Y Q n Q j g 1 P P T 4 s B 5 / W o I n 3 5 6 D o e F w + u L e P w 2 Q m h Z N 1 g j 2 V S + f H y G 1 / g u f M z 2 N r e w s T 4 O O x O O 6 7 / f h b N j A n H v u 8 T P f 6 u v 7 q D s 1 1 N + e f v L c A 5 c h i 1 e B D B u z l M f f / R i + H R Y B b e w Y P H T A a v H 8 m e 6 X F w / d U g X Z P k 6 d m x t d m e w O Z y E P 2 j U o e k l o J o r u L h 1 3 f 7 k 3 m c f G 4 G S 7 f X 0 a C x n T k / g v U H 2 x g + F N i l k D J u f H q f L l S J M y 8 c J o o b x d q l A s x D N c y c H k O l W h L 9 0 u V t K d x c 8 8 I v D l 6 H 4 3 o 9 X i L o p n z s K W d v L W D q 2 I T I M I c v x u B / i r z z 7 F q i N R / V k G B K T x y x V O E r Z W H o J 6 6 u U w k F W 7 q 7 h t R a Q 5 w 6 s B e h / A N R Y S 2 D S + A X w k / i w n A Z V z b 0 6 F f u o G 7 y 4 b C v g p U 7 a 3 T j g 0 j d y K B M n k s x l C e i L N H C Z r 0 F o 9 6 2 e / Q i H 5 L 2 M J A O i Q 2 F v H n v + N A 8 b q 7 P t P 9 y M L j f 3 e 2 w G U f s a R i N G p H x Y a t 4 4 8 0 N n P + 5 N E j 3 b 8 z j 6 J k Z s j o p Q Q u s F N x + F d x 6 N U K B d B a q C 4 c x 6 u I E R g t e 8 + M Z p 7 2 4 + t q G a F x S S a p x 8 o d + V J o Z 5 G t J e I w T + O 0 7 H + C p J 0 5 j 9 d 4 2 U s E K j j 0 3 C N + A V H H A 4 O N i N P 4 8 P M d r C F i O 7 M Y 1 4 Y + c c D 8 7 i T G 6 N j 4 a 8 6 D T / L q x c S + B 4 6 d P I l v b E n P K l R / d M L U C e J w D J W R w L z y t X i r h Y R B j E j R r / t 4 8 J g / x m U z 7 F Z P n 6 P Y 7 2 1 A b 6 h g 9 6 0 G L N H H h k y T O / 6 I T W 3 V 7 K N 7 P l S 0 1 Y T d L X u m z X 9 / B M 7 / o 3 c e X z + d F 7 8 N M M g e n 1 0 H x W x P F P O + X M o t Y 7 m E d u h h r 8 V v 4 7 O 1 7 M B n M Y q H 4 m a e f R n Q r g b F D w 0 g + y M B 5 h N j G K 5 e z B 8 7 6 w y o Q P i R B P t F f l b Y a 0 y u 5 I + u 5 o Q r y p B d X N i R t 5 / Q 2 b 1 S U M e L k h c 0 O D + f 9 9 1 c 2 d B i j x 2 J 5 J R L t o 1 W e n y h h O 9 f x Z H u V i i 3 b J y v 6 X e V / X H A 1 y M 0 3 1 w U F K m 0 X y V g c T H E 5 s L 1 x / S a m p q d g 7 y r C f B S 4 2 J U P 7 Z K R S W d h o s G W e f t e c I a J M 3 c y L r 1 5 B + o K x Y G u O F o 1 J a b P D o m O u K G M g r y n d K P M / b n 1 d c 2 Q h C o 2 i B O / s I s 0 8 + e f X 8 S P f / I j 8 R x G M V / a Z Q T X 3 l j F + P c l 4 e D s q s s 4 g p t B D a r X Z q E w V F D N k Q E z m z H 6 L f G U X j S V S M e z G B u U k i 9 s V F O V z h Z 3 i p 5 E E u V x v d N B Y O H l i h G 2 7 l z R b X c 8 f p X O / c / W c f Q Z K e m 0 l / J V y Z Z x K 7 G D w O P I P Q r t j v 3 Z w 2 t v r O H c T x + e B I l X V l B P m e D 3 9 + 7 v u / L u f Z o z C g 3 c 0 n w / V K H 4 M r 9 F S s V 7 P L g s X Q Y / e S O p w n K 8 l 5 Z x t f U 3 9 + x M / W J N t 9 t i i X H Y X 8 V s 1 1 a O h 8 G g a W L A + Y X 4 m Z X q P 2 e R t t s w y N m 0 8 P t h + L / T O z C M 4 M o O Y p k I T p 9 + v I Q G n y x x 4 e c H t 1 P j G O r a b 1 b x j V / N C L 7 O T U 1 U L V 0 P r d h Y 3 M L w l L R x c y / S K W 5 U y S l g E u 6 S A r X m E m p 5 O 1 b v r u L J b 0 k L y t w 3 4 u / / 7 n / G / / H / / L 8 T v z + 4 s o w j F y Q W w Z 7 J g W n M f 5 C C 5 1 w Z k R t K m I a N q I S q a B R V m P j J w 5 M R m r q d 6 J A G 6 / P b O H J W K t H h 7 J 4 4 U Z 4 s + H + O M l 1 + d R F 9 J 4 2 7 B 2 G z F 0 o k E u J A u M e F T P s Y 3 Q r F x d P d p 2 + k 4 i m x j U M G G 8 y N 9 V W M j j G l l n b v c h 3 r t T e W c f b H 0 r F A o U + i C D w n X Q t 7 Z e 6 b + P p v X s U T z 5 2 E R d E v D q 9 j c M i z Q C G P j 2 L d 4 l S f K J B m P F S h G J z t 4 i 0 T M v j D n x u v C L r F t G s v T p H n 6 i 4 k 5 B 5 + 8 9 G D L f X j Y N R z B W s x a T f r 1 w U r 1 N K 9 V U w e k w Q 5 2 V i C U z W J 2 G d R e J 7 Z P 4 k f / f 0 c t G N p n D l 7 S h S q M r o z O o x k P E n 0 A n C 3 2 z 7 z e h k v I j 4 M 1 1 8 L 4 s z P B h C N x o j 3 t x C 8 X E N W u Y b v v N S 7 O f A g X P / d A s 5 + b 1 o E w E s x N c 6 3 G 4 4 + u D G H v l G / U F a P 1 4 O t l R A G x q X 1 L b b E N 1 6 R T i 6 5 / P I K N G o N A t / K Y e s d M 8 7 / V 8 P i p M l b v 1 v D 4 Z / s 9 9 S 8 s F q O a t E 3 M C C s + b 0 P N 8 U i d H d 8 8 n W U 6 d Y H y + S V G h h 6 8 j C N V U f o E 4 k Y F J b 8 Y 1 d I s L e M l e a k + E d r h U H F x / U Q l a R L 4 m N K u 4 + k u U E 0 / M w v O + y B x 4 W V i s E M 4 u 6 l B Y y c m h E V 6 R w + M L p p H 2 9 A T C W J y v F m S J I B 7 v c h g 8 / z l Y 8 g z Z U V u 4 m W R y o U v + 1 D / / g Q 8 M U 9 N V I R Z z r d D z 9 + c u G f C + b F m 3 j i x d 7 a q 1 q r C F V D j 3 R z U 8 R f e + k t b y + / e e M m z l + Q K C e n q 3 k v z K e f f 4 p j m p / g + K + k 7 C G 3 N 1 a 3 s 0 b d E 7 U X z N G 5 Q y o X l W Y b m 3 D r J h E t z 0 F V d C M R z G N k Z m C 3 r c B B C F N A z Y e c v f 7 J K v 7 V d w + J 7 d n 5 b A 7 / 7 / / X / w c v P P F 9 N G N 2 9 J 9 V I j C y 3 + t W a g V x b O X 4 M 0 b R n y / g P I + l K 4 u w e X W w j n Q E m 8 E Z P S P 6 Y e g y J C x g v O A e 3 Y m J r e 5 f F U u 3 N + A Z t O 9 2 q 5 1 t J 1 0 4 F c + n e m S T B V i d n Z I x q 6 Y P 6 f o 2 j C o r S s 0 k y a C U j S y n W t A 7 F G j d J Q U 5 3 I B C H Y e i q E O F x t u m H t l d / G e F q z R y K D T i q I W J o g 3 5 h N H h e Q k G N x E I S I 0 t e c m i f + z g 4 5 i 2 P 4 j A 8 7 w Z k e y 6 y P y N + U 4 I j 8 b g 5 I P j m A 0 6 S 4 d p h d 8 J w f v 9 g J R s 6 d 4 P 9 Y c A u 1 G u U u D 2 w H 8 K G C m W U R v a Q j J v g 1 U n X d O V 9 2 Y R 2 Y l C u + 7 G y b M a U S P I 5 S f J B 2 l k 1 / N Q 0 y 9 u v x v J d B I r 9 4 M Y m v T D 6 X B B r z B i 4 I w J K y s r U F G g r t f r J K F r u 2 t e U O S f 9 y r V 0 p 0 1 u A I O b N 7 a w N Y 1 C u h p H u 2 G P h g N v B A r 1 S V y P z j + L n t C f l 9 W U v 6 e z 2 V h d z r w y d t v Y W A g g F d f / T U s R i s s F g u + 8 a 3 z 0 L n q 8 A 5 I T f 1 F h U H X O U c 7 u b v I L O j h G F O J q o b l d 4 r w z x g w N D E g n i u l x a V 7 U F Y t M O u t u x a a r 4 c p T 1 G z C Y W 2 j l q 5 h o q G d 6 g S D a 2 v Q a s w C a G P J E 1 0 P 0 r R q b X U T C B b 2 0 E 2 V E c 1 X Y R v y g G V v o Z M I 4 h K K w V r Q E X j Q N a d 7 r u q y J L n U 6 C U J P Z j 5 E o G w K L 2 o 9 S K C r r F y m F W + m B W B V D T k X L x w d P e E r R q B Z z q C a S r K u j 0 K T Z T W I 7 p E M p V x e L w T k a L I Y t T F L q y M j H i i Q g q h d p u S z W 5 J V 6 9 U c V K K k c x p m R E 2 C t p X C Y s b d / F e 2 9 8 g W 9 9 4 0 f C I 2 f X 8 t A 5 t D A P m k S y r h t m 8 l T N c g N q D d 3 D o z z U n w N O j t 2 E D Y d J y M m V d / F t B p 8 r r L V 0 P E N y J Q b d a B M m m k T G w v 0 Q D I U 6 h i 4 M 4 s H l d Q o + B 8 T 2 C g c F t b L F Y v A k 8 p p R q 9 E S 7 Z L R U o m f W T D j s Q Q q 2 x b 4 T 9 A k K M h S E i X h 4 t C q N g q b q t f i z 1 0 L Y m D G S X F F E 4 X N P N z j L i h 0 C m j b m b H V 2 X W M H h 5 B J p s W B 5 u F 7 0 c Q 2 d z B y R + e J k G Q a t s Y L u 0 k 1 l J X 0 F o m Z Z 2 Q 6 i d Z 5 y 1 G G 5 Q h B / R + i m 2 V M b g 0 E 9 j Y W U a / d x j c w z 5 X 2 y I N t E M 7 1 E J 6 M Q E 1 v d a k 9 B O l i c G g d J L n s i G 9 k o Z i J A G X 6 h C y z S 1 S o i y 2 H / h x 4 k R 7 4 x / 9 S 1 a D Z B h q J P S T p E h b p B Q e 5 J o h q B U 6 U k U t l i + n 0 H d W E r t i v g w N e Z q G u Q q t U g c d C b Z F 3 Y e d 2 D b 6 3 Y O i / j O y k Y V h I A 9 O N P K K i k n t Q q Y W I y r W L 7 Z 8 d D e F k b E Z G 8 a w N i u q 3 Z X 0 I t n Q y e e a M V h 5 a g 0 1 0 U V J 6 Z j e O Z w 2 8 X 3 E f Z y e L 7 3 v z g d h 9 H 1 r v / d n c P J t K 6 3 E Y b / 0 H h 1 i / G e K x t 0 h F B X r + 5 S p T o r S r U w M 5 7 h n V 5 k Y 0 0 c D Q p k Y L f Y W q C E S j o j J y W d K 4 i R F J h m c g u Z T J K I F N V p F J V k 0 J R r Z p k j P O w M m j J w z I j g f J T 5 Y E 7 3 f i p o g 8 n e l C a q R 1 Z R x 6 N w g e R 0 T F O k W + k 8 E o D N r h T I l Y 9 J e s V r W g E a t C Z t V E t 4 K 2 e b R 7 z r x j 6 / + T + L v 7 c I U 3 N o p E q d 3 Q j F e R G H O C 8 P K B E m F H v l S B u F S S C h f 9 l M t 4 r V F M h A p t D Q V 5 J s 7 a C h J q I c a a K U 1 c E 3 7 4 F B N i X O f l C s U p 9 B n Z R q r M I w o Y W z 1 I V a f F c r k U R + G t a J F h q z 8 w p U I C R Q Z k w c W W F R S F q 5 J V 5 l v R Y R C 1 l a M 9 C 4 V e E + X k S t K F N B o 1 t N Y 0 d B o a O z U D V K g M g r N C F R G F 9 Z D s x T H m + A Z N W D j S h m t r B Y t Z Y O u N Q y V i k 8 t i V I s 2 4 B V O Y h S g Q 9 E 7 1 B Y l y W K J a J n r E w 5 o r o y a x C H B N I H s j I V q 7 z 0 U k c 6 l c W 9 W w s I L R b w x j 9 8 g v W P e b w l h c 8 u 5 w 5 U p o W o W p z q Y t U 1 M W r N i X Q 8 U + o / e w / 1 1 E Q Q R r K Q L B A 8 2 Q e B v U l m L Q f 7 R O 9 i J t M t 3 l 3 s 6 / d g c y E M q 9 s A k 9 U o 1 l J C V 2 K o E 0 3 z n f Q i v 1 W C 4 z B R p T 1 K W 8 l U 0 D K X R e G n D G 6 P x r t c U 4 t p o k c Z 9 M 1 Q w N u u Z e T t / k o 5 O i b c / W w D x 5 8 Z F r S T C B n 6 A m 4 Y X D p c e / 8 B v N 4 B 8 q Z q 7 J B 1 t G o f E M U q w a v y o T H C t E 3 q Z V 6 b N 0 D T r 0 W 2 v g 5 Q b G s 1 O R G 7 o o P t c J V i A P I m L S m R s n W 9 j o G z a l F l r l K q i H L F U c g e g d + e w W y k h c M W P Z J Y F v u 1 h D c g g 2 K s D 2 D j B n k N e 5 W i c r p v Z x S c F D H R W M e 7 v C W j u q O g + I 7 3 I k n 3 t r N E h s h n Q i u 5 g E Z B A e O k l B W t Z K 3 Q m D I I 2 G a Q J u U V M Z 3 S L b 5 Y s Z c + y 8 H 3 V B b p v A t O e h 5 v O e f y J 2 5 Y K U O u B a z W N V j 6 b Q Z P / G R K J F T u X F z A s S c m x Z I F N / p k J s G Z 1 B I p h t l H Y 6 g O 7 G b w e N 5 5 4 T Y W j o u d D F y h k i z w K Z 3 7 E 0 8 y p Z Q V 9 g 8 e Q / 0 p g X s L T r l 1 K K e J V r R L e m Q U w k V o z Z K H q i n y Z C U V a N g y q M W U N K k 8 O M T t q w q i d 1 L A b H O b x Y Z G H k D u I W c b s i J n y q M Q 1 M J 3 1 E J B M M V k y k 6 p E y u p 2 q A W F G / h Y h y R Y B I G f w u F S h 5 G j R k a + p s t 4 M T s z W U Y W k R 1 b C S s R B G r p K Q t k t G K K k 3 i V 4 X C Q g q Y U y P D T U 1 G c w i m d T D S d Q 2 f s i J R v E s 0 L E L W u Q x n K 4 B q P 8 V O r X W Y 4 E Z p m + j s e J 3 i l 6 Z I i O j o 8 + p l Y H h y F D t 3 i i j F d V A 0 b F B b i j A H 6 H 7 J u K d m j f D 2 S a 3 F H L x F h x R f q 9 l G C S R Y R A 8 r i i S 2 L 6 t h 9 D d g 1 F m g 6 8 v Q u G k w f t w H p T 2 H a i s n F E q p 1 K B E H r t d n A 6 3 d V Q I d a K + J L x P v V F G v 8 u B q j F J 8 Q r p 4 2 w N x g B d o 4 m r J N R o Z p U 0 1 i b U W g X h 2 V K k X J V W F v 5 h O 1 Y / q W N 4 W g 2 7 e p g o 5 z a N G S k A X T s r E m 8 l 4 a 8 a G a h G t U z z Q b G j 1 4 Z 7 r 6 d x + g f D u 0 L P C Q u O T 4 P r I Z w 6 d g E O s 0 / 0 5 J B x / c O 7 F D f 3 i 9 I l X i r g 1 / W c 0 k k / c n y X j P E + P P J y 7 f d l / F k r 1 L M T f P w L 8 V q y + t l a D X r i x M V m j A T G J J Q p 1 9 g R 3 W p U x O 2 1 D g 2 a K Q 0 M b j 1 W 3 0 r A M W U k u t B E c Z s U j 4 R d h q K p Q D B z D / H s N j K F E j L N F b J 2 N P C V l M i + p R r L F F P R z 0 o H a p U 6 7 n 2 x S p R v E A O j V n p M D 6 P W j N R 8 G i 0 X 0 S u V X j q u 0 6 6 m 8 E p F w q 9 C s s b 9 9 I q k U C n 4 n O P k E Z Q o 2 0 I Y H p 5 G 8 G Y S E + N 2 K H 1 E r Q o 2 o j 4 R M b k m o x U l F X m L Y p a C b h / F X X U o L Z I 1 Z S v f b N Q p b i M K a o T w P s Z + r o E s w 2 C X i k O 5 L z f / 0 7 k r q J P 6 b F 1 t w j 7 A e 9 A 0 2 A q t w R A L A A 5 u Q 1 a B m o N v B 9 F N o n u N V h 0 B L 5 + 3 m 8 T q l T z G h w + h l C y J O K i i T q M 4 T 3 6 V r H p d W 6 R r D Z G n 8 c J G 9 K y m S 2 D r C i m B m 7 e A 8 K C 2 o D F L n k X U 1 a q J w u W T R J 0 V M K t 9 0 C r M R C E D K F f p v f v J q 9 C 4 F x V h s Y b F B / k V U 0 3 6 T K n D M J e i a b U U F x H d T l / 2 o O + 4 E Z 5 p H W 5 9 s I S / f / l / o v g o j s E J r 6 C o h 0 f O 9 y i D j P 6 x D s X j v h T d y S L G 8 t I y b H a b a H L Z / T j j z 1 q h 3 G a y c D x g S t 7 3 I / V 2 K 9 W 5 h R Z T F 6 n 1 E 6 M Y J m t G C s Y e h f d t W Y m z 8 / a H h W t b W F 3 f R E r n h 9 + m Q D S 9 R I K S I s + h J u G 3 w 2 l X i j 1 L m 8 F 1 V L d N q J J l z W 1 q Y S k 6 o X U T y 9 L o 4 X S Y i f I U o H f p c e f D Z b L i K R j G a 6 g 8 o E D Z m y X h p w B 8 f g N W v w Z K r R I W j Q 0 6 U r r s C n k O e u + 6 g m I H c h 8 1 F O m 5 D T T 0 0 u f n M z G K A U j A i S q a j B Y Y W Y h r Z d Q 3 F V A 7 W y g R 6 2 L r z z V 3 X B D K R k O X J + q r L w m D Y l e N g a 6 U v E 4 C 6 s 0 + V I o a q H Q 5 x O 4 Z 4 D q V w / q D G K q 6 K A w a K 7 y D A 0 J Y O f Z g Z W L I O Z l i I 4 n 1 z 6 s Y e U q D 4 O 0 y V A 4 S + K A C V o 8 V L S N R S 4 q R W o o 6 X O o p + l w D E j V p Y 2 h i r Q E 7 j Q O P s 8 Q I J P C e K 3 1 T h 5 o x A q t q G N t J i q M M R N N K Y f K a / a L T 7 d Z q F E a n A h 7 9 I V I 0 H y p K 8 u b 0 P o x u A R 8 5 K n V 0 4 s e 4 X 4 e f q P v x k 8 d x f / Y u 7 t 5 Y w J m T v Z U 4 C 3 d W k E 6 m Y W g Q V W 6 X L / H r 2 e j w G D I 7 4 a r 4 O h k K c x 9 3 n 6 U I M U e G J l k V R p t p + 5 + 1 Q h 3 x 0 Y Q T P V q 7 P g + 1 y y d O E F E 2 e P 8 L f W 9 P w P 3 Z G 6 h E H H A M S P x E S T E C T 3 K 6 s o 7 B 4 W G i S A F R k x c r q F B L U R x m q p I Q c 3 9 A q d 1 Z n Y + r I e t 9 + P A x K F 1 J 0 U Z r 8 U F Y 9 A M X 7 0 e T y Y X H 6 X I a F p M N B X s f K U A G z a g W j o C X t C 4 C z 6 A D B X V E W G F G p Z W H 3 U W v p / f P N b c E 3 + f N m s U I X b t J D 4 9 2 W J Q h + f W H o U h T D E D W 0 t S k 1 x p I 6 W w 8 + a R y d s n a 8 + c b F F 6 o y c l W d U m R t e O D G P h 9 s + U 8 y k E L v B M u L M 0 t Y n D k B L x D J h T J 2 1 q 8 R F c 1 Z G A U V a Q u U o w 4 4 h L K I 0 P o E / 2 P N 9 g W V 4 k S D 0 6 g b 9 B E x q E E 1 x G V 8 P 5 u w y Q Z L S v R N o d I 3 C x d J w X 1 8 + F w d K n + E r 2 Y h H B P h q 5 Y c k G h S Z B R G h T N W u r a L F F i L 8 W F T l K q K F L 1 F Q Q 8 o 8 Q c K B Z 0 W p H M h d F U k k C 3 5 7 M b x T i X V 0 m L 1 w p n G j s P s t i K r O H E 4 X O o k q c d G e n s m b v 0 y j J O v j C B O i v 6 N N H 5 1 Z w w R u V 4 G Z c v X Y W 5 Y R X j w U b X N m a V F I j G V q M n b 2 g h Y 0 j K x P i z V q g R J 6 9 Z 0 I 0 W m 3 D 6 p V i o h o z Y J S r D Z f X B N d J Z X W e K x M m F y F I Z y W A W 1 U 2 y u h Y d w r N b G D t G y s B H b l b 5 q E w 7 t m 6 S 8 O d 0 c P s d m J t / g C 8 u X s F A Y B h z D + 7 C 4 j Z I J 9 o R z b Q M U m x l z U D l K c B H F r v Y p H j L R U q p 0 p D H y t I 1 F V C L 2 p G K Z E l I L C i 2 Y t A p u P K / i V y 1 Q d S Q v J D K i z p Z b a 2 W F J q 8 D S 9 O K 5 U k 8 J Y 0 9 B h A u r k s B G C V r l O b N s L p H k C x n h L W t d J K Q 7 F l p 9 f q U U s A Z d M O e S w t l j 7 M Y n x i A L l M H p U M 0 e F M F g m i s g a H J O S l D U D n J O q X J + + b q S G + Q Q L a T g / L H o q V t p D j j X x k F G p V u D x k u Z V 1 2 F S D I l U u N i 0 2 1 h C n e M M + y k s X 7 U C e j F o r q U b 4 f g H W g Q 6 l L t 4 v o 2 9 4 F G o S 1 E R d 8 m b K p k Z Q U Q 1 R v 9 h i i m K / J l F B E v o a U X a 1 B U 5 z v + i T x 1 / c P V f G 1 v t G + A + T V 2 y 3 X F a R 0 D u H D D R 3 T v h 8 3 t 2 4 6 f J H K 3 j y R 1 L J V m 6 N K 9 J N 0 D k o D D B p o H f o M T g 2 I N a g 1 B R X 7 q V / e / F n r V A b K R 1 G X X V s f 0 S 0 a W p d Z P v U S g P i B a 7 o k J 7 D l o Y p l Z y B Y m W K 3 U q g 7 5 g X j X g d p g B N g E c P 9 2 A n U x f J 1 G E 3 k y I N k G L 6 d 5 C O 5 m h y T O Q 5 R m E a L O L o 9 B n M z t 9 H o U r P a S 8 g 8 g 5 W T h m z t e b 0 u 1 U z Q A F 6 V C i N C h q 4 b A E Y S Z A X r u 7 A S e / L Q X i U F E N j C N L r q i L g 1 7 Y o f q K Y o d x K i t e 1 K M b b + o w m f k D a s p 6 I E 1 2 x q s n b W s m y p 5 D / w o T B 6 U m i R A m o 7 A 0 0 N W W o L X y 3 F a J 8 4 0 T h c v A N k u c m u p v d b s F y J A l j O 1 7 k V L a 2 v Y L A Q q Q I 5 M m r 1 K C s 6 F G N 0 j V b O 0 H 6 Y N 8 o 6 r k 6 9 B T H p J v r Z H C s R H e 1 Q p F 5 o X f 7 q g a e c T X R p a p I c 6 f C e V i d Z q j M C h Q K N T I + 0 m c q s z a i e g V i A W W g a a V 7 l j x i X V F E t U 7 e l 5 Q w M E B j b H E g O F u E Z 1 K P a F E 6 E k g G 0 0 r 5 K N B M N g W t X 8 p 4 M u L z D Y o T G x T / u h C / E 0 F o j k I C o s W T R z p b X V i Z e I G f F a p B 7 p f Z D I N 7 n b M h 4 M M P 2 H O y o S r X 6 P M o z m M 0 6 W m b b 4 X / f N P m X E 5 0 e U M r K j d 8 N 7 c w 9 R L X Y b X N a h u c c e J 1 p 9 0 t 6 D w S X U / J b R d h 6 T c i H 8 z D z F 6 G / i 6 O f G G v 1 0 a 6 y p S M 6 A t Z Z Q 6 e S z U V 7 D o r B f A F r A d X x C r 7 o Y F O P a I 0 Q S 3 k W 2 F U a e I t q g F E r 1 f Q f 8 5 G j 7 I F V y L T 2 I B e 6 R R V C O X S E H S G N U H 5 N H k n Y C H j s G W F f p C u g R R K p 3 B g 9 s o a 7 o U + w b d / + A 3 p Q 9 o w q G 0 o Z j O w W 4 a Q L G m J u k o 3 x 0 3 9 O a b K N 7 d h V v b T p 9 Z R b p J 3 2 k 5 C a S c K a V K Q i p u Q y 6 f g 0 A 9 T H H k P r m E r G m S I t B o y I r o a q b P U V 7 5 W b p L X n R R W O x U N w e E N Y O 7 e A g 4 d m 0 Y s W U S + t g o L C S e j T g E + H 2 y 9 F 5 E b W u g G M g j 0 9 0 F b t y G t X I G T Y j x O 0 f N 4 J K q S p 2 r S R / L x V W 7 t J M J 5 i h W 1 i + J x T l x E s g 4 M O 4 h / E t g j L f 6 u i q n v d T y f j E Z K R Y p e Q 4 z Y h 2 n g F K Y D v T I h Q 0 5 G y N i b v E j S W J j V E t X k v + 3 8 L o y + 7 / n b Z v n P F E 8 M V 0 U T z 6 m X P C j F J Q H o B i v T 5 g K N z G q 7 b f S e s Q 1 d l C w k K 9 P G e x k s v 0 F K k O 3 d F 8 T K x D E L K 8 l 2 0 g W X 3 i W E n w N 4 3 p o w H p C 2 Q L D y c u P H x P 0 U Q j f l 5 v N K 5 L e q c J x W 0 i T n s E q e k W M P M 8 U 5 n E X j 9 z a Q h 1 I 3 h l C 4 q y H r n c X C x Q T q g T j y 9 S j y 1 T h i u S W 0 f C G c 7 / s F Q v c 7 6 z F c m p N K k F B Y y K u Q V 0 u u 3 k Z k Y w e J x i w y z T W 6 W g 6 p S Z F a K b q u d a G c m c U y F M m y U C b E y E s W K 4 h u b Q p l Y t T j J P x h L g s i j 9 l u G a K k A H 5 j e R u V c k E o 0 5 1 P N j E w 4 x N r U Q r z N j Q 6 7 p t X R e 5 O g 4 y L W q S 1 u 1 E J k T r T 8 N k C F I s o 9 C I 7 Z 1 b 5 k G q s C M P S v b Y n n w W X a 2 w j u n 5 N + o X A Y 2 E 2 S W t f 1 X K V l M a M J 3 9 8 8 B 4 5 F S n d o H 8 C 0 4 e n 4 V D F 8 P d / 9 / f t v 0 i Q l k X I s J E y Z W a l B e G 9 y s R 3 w O W H 7 K n C o T A S F 2 N C m R h / d g p V J x 7 / 7 E h n F 3 F m h e K g C g m V p l d b O L j l Y H 9 o 2 g T 7 5 M F 7 n 1 R 6 M x o U w 3 A p U J W Y g / b Z f j R N 0 o B 3 o 7 q m R S x D 1 k l Z F O 2 J C y x 5 h A r p a q 4 S J 6 H l 0 i S n W F c p m y L w n f E j 8 6 A q 6 u Q 2 0 x s o z T a E I i V z G U H 1 s o U i N E R N 0 z c 8 d I 1 l Z D d I s C Y l a R o 5 I V F I F s y t 0 A b S I S 7 3 a W D 0 v A W D x y 2 I 3 t Q L q 5 5 s z c H g z E M T 6 6 P f t H B M 6 G A Y r B L l d E P f c i J d C B L V 1 J G i S + l s / p k r z H U D C m y 8 W 0 b Z v Q W 3 x w 9 N o I 7 K u g K l N Q V 0 Q x R z B r i N G 1 E d k p / E D Q f K K 1 6 M T g 0 i l D O g n C n D 6 G l h 9 e 6 m U C I + D I H X 7 r i s S T t V R 3 y J 6 F y 7 T p B 9 s V s z i f 7 h K Q y d J W W + 6 S P D Y U Q t X 0 N i I w q H e l w o / V 5 U C x S T q v p x / G i n H 8 n C h z n M / 7 Y g j t T h N b d H b Q X h c U t F 0 z C Z T P B 6 v S g U i 2 I X A C t S v S 4 Z S 1 6 j Y o / r O m 5 H 7 O r + k 1 + 6 J c l K 1 N T 1 V K c r 2 J 9 V D D X l q e O o p Y i s k o R F J S 1 M 6 p 0 6 r N w N w T C U R y h L A e o H v M Z k E E F / j i h P K 0 V x C n H / v c g F C y j F 6 n D O m L D 2 2 w Q m f u a E r l y G w W z o o Q K p 7 Q Q 0 / Q 2 Y d H w u F F l h Z U c I 9 C Y j 1 p f I w 1 R J 5 M 1 Z E p I x + p 5 H Q 1 G B 1 q n G z X e 3 4 J 1 U Y X B c q r 5 2 D 6 q h z b j J q 3 C X I j V U A Z r o C I l 6 H 1 E w t U R n W L m V x N u 3 Q 5 u i Y L e 1 o I J 5 V I u G q g C 7 h u K L v g p Z + A F R u F p t E d 8 3 a w W 1 i 9 5 T Y 6 B / T M Q 0 v J D N y b U a 8 q K j K + / I 5 b j M 6 D a L u K d / u h + 5 a p S U u U 7 3 K m U M 1 e S k 3 I Y x V J a U q N b U F G v x g n k T 5 u M 7 W F t Z R f R + H K U C 3 T v d J 6 z j c J t V U O o 7 Y 8 E Z M p O r Q 8 F 4 B G t B N R R 2 u l 7 y y A p / W L Q b C 0 e i c B I j y F C g u 3 Y 1 j z I x A r 9 3 G L l I k m I u E l h t S 8 R J O 9 E V i i 8 l f 2 C h e M 1 / V i f G s P v o z + 4 k B X s 9 P v S A 5 4 4 7 E s u H V h w 5 d l g Y X E 5 Q i H s l b 8 T K J M 8 x 9 1 v Z / i g M 6 2 h n 0 V 7 G z t v b s J / q t I B j / N k o F M d M N g M F y w a F 6 C E X L 6 2 I v t u b 8 z G M H Q u A m 5 7 Y 9 S o 4 p y j o v J 9 G Z r U M 1 5 A X 2 n Z 2 g i k X Z 8 9 k c O V C Y p Y m Y r I O n Y 6 s M 8 U B T e L / e 7 O z D V M O r R U 7 3 P 4 B e o / e A 4 + L O R J y w w D 6 B 8 b I M 7 h I g E s i T c y x 0 S c f X M G F 7 0 4 j m U p A x d U K 5 U E Y d Q 6 k w E e w V k Q W j 6 E y 0 v M X S I j c 0 g R z N c X N q w / Q N 8 T U s o G q r S h a M D u 1 p K x c N 1 e L Y v t e C i 6 / E / q q G 3 k y L p w d s 1 K s 0 O K 9 T v Q J T L N 0 F p 0 o 6 G W j k y 2 T Z d e Y S Y E K W P 1 Y A f 1 w H O v v q s m r S T f r 1 o 0 j e L t I S l d F P J m A v W l B K 6 0 l I V N h / t o W R o 6 5 Y B t W w j 5 I n q v k Q X O H r j V L B s B R x s Y X L T i G y c M t 0 j 2 4 6 B r o Y c 4 M c h y k s + r E u t P C Y h r N T Q N Q r q N o 8 y L O J 2 a O 0 Z w N p q B 3 N 5 C q F m k + 6 s j f A O y B A B Y / D m H y + M S u s r C y s z I w + L F y u i V O B 2 H I 2 b 9 M v d P C r v s k z G Q i T h 7 N R / M q p c E P g q x M s S s J i r u M i H 0 a h W n Y B M u k V S Q n d l 9 H x O X g d + j C A P d 7 + x O E a P U 1 G c c T + o R Q J u b V D I W o 1 + O A V Y H Y V g x D M 5 I 7 r r b y S C 9 J V N B 5 1 C 4 U i x d I Z e g U R K V 6 m R w m f m J A t W 6 k A W 3 H E O n e f V O c E m 6 A J n v I S T F P B o 0 i e R k d r 7 1 I t C y T z c H o L Y t C U i 6 f y d X J m s + F R M A r f 5 j F Z q S r V S K t W 0 K 8 P g e n Y Q i Z b b K 1 D S 1 y N / p p h u o w T J O A 0 t O j 1 + i 5 N G M u P 1 1 X i W g o f S m K K l E d n a x S z F E N k r X 2 Y + L k i L C w R e K p 0 R u 8 R N B C g 6 h O e K k I e 3 0 K 2 k B L Z A g 5 T m P v p N K S N 6 F x M y s H R D t n P v B s 7 E f k X R o K G I r 9 W L i 5 g 5 l z Q 6 S Y C q J I B S Q q Z c y u r 6 F e L e P 4 s S P Q x v u g J c t e p D h P F Y h C 7 0 0 j S t e k 0 x g x + o w k Y o a p t k F o L z s x t S 0 q 4 s J r O M e I d g 7 X Y R 0 z Y d h R x 6 H j k 2 L H s K L J a 4 a k 4 F p p 3 F 1 n + + l n H f o D L h F j P Q w t S 5 r G o / d U e h n c a E X e u 8 b b 2 u 8 s X B P e U k Y l X k G j L P 1 9 L 9 Q W F a 6 + t g 7 P s x 1 K G Q 1 L B 6 4 x 7 r 6 1 + e U K x b t u Z T D 9 3 b s Z 7 1 8 K / L n d X 9 w 3 j 7 N q L G A c Q + j a L b f 4 Z 4 Z b f Z h 4 P s U j C U m J + L n W S R O J F r N 3 E g z b m i j H u f V h 5 8 T F R F E J P m F h J a 4 U m 8 V 4 p I 2 K z u B q 2 + U x M l g Y 3 Z r D 4 J b q e e L v P s c h Q R V Z q J v z F v I i D r z 9 6 8 + J s x e Q 2 q B P z b t x + c p V K C t G P P P C O b F p k e M x r g H M X y e R V m g p p o k R / X B C r a r C f 8 I o C m t b p F R 8 L d 5 z R U R C M W H V t U R 3 + K t Z U S A a i y C T l l L F X I h a R Y Y m V g O l S Y G x E 0 7 x c / y q D j m i s O u X I k R B r S L h w e P A G x 4 j F 1 V 0 n z 5 x A o b r Z A 4 2 z Y C I x Y w K D 1 1 j G d O n 5 W 3 6 L V x 4 / g w y l T q + 8 f 1 T i C 4 q Y e J F Z b d R m o N j R d h U w z A M 1 D D x t A u h e c n L M n i j Y r U t e 4 2 W C v l G R J S B N Z J S 1 k / Z 0 t L V 8 L h z 5 N Q Q B s F c H U D h H q 8 L S q i 0 Q i j T P e i m H F A U O D s p 7 A z F c e L P P R D L C u 3 i 3 2 5 w B p A L g P k 7 H w t 0 9 k g n M x p 5 N w S d W y d K w B q 1 B l r 1 X g t r G N B j J N B L / b z + z u 6 E m R f 8 X 4 3 y 8 d t z w 3 Q W 6 D F X X W w k Z E / B B z L z 7 / J j f 0 j w C e 9 8 g o U Y I q 7 K 7 u J c n F T Y 2 o y j S Z 7 D 6 p Y y d T w p f K G i + N W i J / r E W y Z I u E j z a v k G e S 6 V E O L i H A X u v K h 4 3 I P I e z E K p n X I X g 8 L y 2 g o l t G q k u 8 J s U A o k J p N i 1 i M V 8 k Z r G z t 2 F o g X V L C x i f a 0 W O V m k I I e j 3 b h M s 7 i E N T h 6 E 0 l I n e 0 A R r S n D U J 2 E d a i J X N s N E F F W n p W s s U Q w w P i i o o J O C 8 Y q W Y p 6 w F f 0 u O x k C C 0 p 1 o k R E L f h 0 w M 1 g E G 6 f A 9 k S 9 + G r o 6 Q Z g 9 d d Q p h i O b f H S R S U 4 q M d j g / 4 O l S o K b k B a B K F E F n 2 J + r w j w 5 S 5 L Q j B N + o 9 A k q 7 B 1 2 i + W A f E v y 8 l w c G + j v h 0 a j x + q t q G h n z C h k K d 6 x G l F K 1 s R C O a / D L V 1 M o r i Q Q i F v g t N n h 0 F l F S f 5 p d I U q 3 Y t 2 L K C c A w U e k D x S o N U 3 C b V C p Z 1 M Y o t u R W X F J u K L 5 r D b H M T J U U K W l 9 n o L U q N c W w N s S S S / A 6 A 9 i 6 T T G t j + a X p l 6 m f I x l m k d n n 1 l U z 8 u V G D I 9 5 L n n Q i 7 e w M h x X a o Q x T / + 3 a s Y T g z C 9 / 3 O D l 6 W M 3 m j p Q z e e M q U T w a / F 3 / J l C + e i H 2 9 G I o V R / 4 + 3 O 7 5 L e M P p V D c I G b M X k N 5 K 4 u q J S Y W R l N N X o 9 o Q q N k G i N 5 C C j J M v Z X o a o a U V V m K P Y o k x D E o B m N E 3 f 2 o K E s Y f 2 f y n A f M Q t q 0 6 g 0 x D q S w l M h w e H F W Q q A / W T V N 6 I Y e G p Q K I 7 e p U N m o w z 7 u B m 5 r S r S q y 0 a S I p l o i U E t 8 p w 2 D T I B k t k y c i r c P 0 W f Y Z 8 O l 4 1 U o K O a J P e r R d l T / S J I t A n K U F 5 l S j e d J 2 o I i k t 0 Z h 6 Q 4 1 4 J E X B e l M o k y F G d G 8 9 D Z u l D y p r l h 6 L I p d L Q k l v L Q k b s L m 2 g / G R a Z T y m x Q j a j D s t 6 C + 4 k T f j A W v / 8 e P M D r Z h 8 X 7 O 7 C r 7 K j b 4 x R V Z W C u j U M / m E W z S L G M m t y E g r x 0 x I a s d o P G J y + 8 V Y V i K 7 P S L 8 q U W O S W L 8 f g H r L C O 2 L D 4 r V N 2 J w m M l o 0 7 n Q N T r 8 R s 9 E c v C Y 9 E u U N j J 4 j G m U J o 1 k l Q V W V R K Z V Z 9 C g k C v t b u 1 n m t s i R T L S v W 6 n N H D b t c g n G v B Y h l G u c a K m j J U 7 Y a Q 0 b r i M F O M p b D 2 l T u l w F c U V h 4 g 5 R 0 b H k G z M i y 0 s Z t I m P l F Q V q h C q k L G S T I A J n W n B w T H U d y H w q o l 9 t C s C T l h J J Y r G D n s g 3 2 y t + L 8 I P C p M w q 1 A v n 1 P L R 0 / Y x I O I R s J k s G p Q C 3 1 9 O r U L y V h M + 3 5 d M M H w b 2 T g e B v c V i l A L c S s d S f F 3 w Z x Q b U R S W G 7 B P 2 E Q 9 G M O g c k r H L v K s t s G N C v n v R W U E h U Y M V t U g u M 1 D 6 i N 6 b C s P y 6 A F j i M c / N L E k u e q q D I i S 8 Q J C C 4 r 4 f d y 8 D E n P p p 8 j q P a K I b z M P W Z s E 4 W a P q s W X i n D a 5 u j n I y w 4 x w U w m n R T I e b G m 5 m i E S W 4 C T L D u H / p y l y 7 R m k c x G S G j G U B G F p U D 4 J s U l q g a 8 r g l 6 V g y 1 O i m g T g s + P M J O 7 E H v M y K v X i d B c d G Y 0 v t o e m m H z W 6 F 3 z o J i 8 U M m 6 G P h D G L j G 4 N J p 2 L P I l O n A K S q 8 Z h 6 z f R 5 4 5 i 5 X I N J Y q z 9 D a a F z 2 v M Z l h V 4 + S M v H a E w X v C h p T 8 k j l Z h 7 K j A O h 7 S g c L j f U / p T w N E Y a c 1 c / K d X F K N w j H b o T C h e g I g 8 + x P u 5 i B Z X Q E Z D T Y a B B J + T B D x F + X S J P I o O F T J i J q 2 N 4 s N B o o s a 9 P k a 0 D T t 4 g z d j a 1 F + F w j 2 A q l M T k 1 B B P d b 5 0 8 Y V r V e 6 y O n u i 2 3 l e G 1 + f C + h V 6 3 / 4 C G U 5 + j K t G m C J K c h d 7 3 w / r t E Q 1 u z N + D P m w A z 5 g m r O l H C v a A w Z Y 7 C Z s L 0 f h 2 9 M i b C 9 Y m R i s T G y Y u d K d F a l v o F 9 U n o s i 5 G 6 F O h a o Y j P 1 a A / D T V g O O g 2 j S C 5 1 N t x 7 A 1 8 H J m 0 T g / a G S P v y V g o Z l T Q F i 2 Q h d r 7 I I 3 I j i 0 q m S s o i W Z R y o g y j y Y 6 1 i x X 4 h m y i e 6 p l Q g / n u E n 0 f u P G h C z w 6 b k c d B 5 O p + u E I j F 4 G z e n 0 J m 3 c 8 a L k e c d r 4 N E F 8 i T u Y x S / V a + n o R J T w F 0 w I j 1 p I m 8 s 3 g q i v W o 8 A L q s g V W G w e r C j T E A W B q U e p k V L k E f W G U y d N 5 j m v h c Y y T I p H x I g 0 z G Y 2 i l k + v a + C 1 / / A h x k 8 5 s B Y Z p 8 8 K E R U a E d v r B U 3 J E B G i y 2 v N 2 q F 2 8 f 4 c C / h 8 3 s 0 7 a W h c Z I C q 0 s F l v N h o c 5 r h 1 o + S c o X R N 0 U K 5 F U i l d 0 m i q N C f Z Z e 5 w i i F g N U 5 H B s 2 g H k 6 m E R N 2 m N G t F m O l V d h k s 3 L p Q p V w s L 6 u S g s e 7 O g r m s Z L X I e G q t W i R r K 6 j F O S N J x o W m p B Z v 0 X s r U C 7 X Y T B q o a Z x r F S L R L u I 0 h r t K F V 0 9 N 5 6 0 Y 2 1 V m r C a n X A Y b U g + H k U Z U W e x t g m x o 0 9 V J V Y K L F I A W N q A G V j C M 4 B A 4 1 Z E Z 4 + P i X S A J t 6 k O a v j g d v p T D 2 4 0 4 S j W n e X q V i 5 P N p q H Q 0 n r y 3 p 4 2 G q o w K h d v c p + N x I F g O y Q V 7 t W q 2 C g 1 5 Z J 6 n H o X i 4 2 i + D B Q z i h b H D A 7 g u W 1 y p Z E X P a 7 V m j A S + f b d f 0 1 w m z I B u l f u + V B O V F A k A T c T X 0 8 r V q E Z K k J T M y B w g d P G T S T q 8 7 C a A + I 0 C c 8 h h c j W 5 R I Z U i r J G j E P Z s v B W S y D R y + u l 2 v p i E K L o J O P 2 2 H I y p R p B m E 2 0 X v T Y K W b i y J h w N S y R h b Y o v J j J 8 d 1 f 1 p E P w 2 j Q d Y t X n D A r j O T I P P k S B P E y s T J i e x G B k o d f b K p Q Z S m C L 9 3 h u K U H b K o L f I E q x R T B W D R G R F M + K E u 5 n D m u U N 4 7 R / f x / m z D v A J + R Z u S 6 2 0 E D 3 J Y H u h A G 2 c v P H J P C o U C / L 7 a O h e j Y E S T W x L 9 B l 3 m 8 Z g M T h Q i h E l v V u G b Y b b a x m F U m j a h y A p P N w x l g V e / E p x Z J 6 s N M V / d R o X Z V 1 U Q Z g 1 H G i z 0 V S I z K S m K V V a l 2 g u 1 m 5 l s L M d R F k f g b 9 v C D e + u A 1 7 v 1 Y o U / 4 2 U b U A x 0 o U 3 Z F w a k m p m m m V i G P 5 n v m / h q I E P d H k W N 5 B B q c C j 8 t P g i h 5 G N u Q S W o B Q H M m 7 / q V l a l 4 3 w X t e E p 4 U 1 4 G i N + w I V 3 b g s Z a R n W J j I j X C Q U v Z B s 6 S s I 4 S K H u f L I O 9 2 j H W D M M B j 1 e / s c 3 c f 7 c + f Y j + y H 3 C e m G S J t r p Z R 7 / G b y 6 9 X y y b S P U 5 N 7 V 7 N v r T / 8 u M Q v g 1 r Z E q 2 V U 4 s k h E E L R n 7 g F G U l X J O W q X L l M p 8 3 R d Z L 6 a K p l p Q / 1 y D 3 T U K g r Z A 3 M F E c 1 S J + S 7 S G U 9 X c 7 y B a I h p m G B b P U Z E i l m P 0 H h Q j B T 8 J Y + C b J D h a C l F b R a I + n Y E P U w w i 2 u q 2 a P B o o t m j 8 c Y 8 d Z E m c a M I + 6 A J N R N Z P 6 U X o U s J o q X k T U l Z G b n N H C x D p A Q U R z C 4 S J T B x a 1 Z U l a 3 S h o f p i l y D S F X U p R K b q J w F O C S x c r R P c 8 u 3 8 E k 0 S m O O x i 1 h o b i t A q S N 2 v C G / M h C X w a e 7 Y U Q 2 g z i r H J M Z S I / v H m R m 2 F h F S T h d U Q k K w 8 0 b k K O c l U R A / v G V J A G m f V i h f 1 U a K b K i m o Z u P o 0 I 4 Q z Z S q 2 R n F e o I 8 g K n 9 O 8 V f F E M y S 2 C h 0 v n U q C r S W P w 8 j 9 E j D q F g r H Q M X m v i P W j S S Y B k c M t V 6 A 1 a k f B x 6 k a E N 1 m 5 l o T v d J 1 C Y B 1 S q 3 k M 0 L 1 y 5 Q j H o v n N P A y D 9 H h N T n 1 L y s 3 Z O V 4 c 7 8 b 8 r R X y + h U 4 W t M U z 3 6 5 Q 7 j 2 4 T 0 M H X c R L d 0 f u n C m 9 O J H N / F f / + q / o c / a z 9 S K o Z I Y 9 2 5 w h Q V D L k / 6 W g H P 9 U 2 t S D s e V B r C 6 L M n M O 7 u r X l 7 H N S b C p i U o 4 i Z J z H 8 P a J w 6 W 0 k 7 m d I d X R C m R i c R U t U p H L 8 e G 1 e C F B 8 k S x R + 1 Q L V i a u T 2 N l Y q i K T o p m 9 I L W 8 e Z A c 7 9 R p E W t Y 0 a o t W q o m l q h T I m 6 V G j J 2 w Q 4 S K 8 i S 4 K m R S a p R I Q C d I 7 P N C Y t F F M 7 y B i W U W z G k V n O I P C k C 4 W d E q K 3 o 0 R 9 d o Q y y Z A P I W O w B 2 R l 2 r x J N K f A W x o 2 p A o B T l v w f i f d A y T v k o U j G t L c M h D F M + H K x w 9 Q W m q i v N Q i T 1 O j 5 y o x 9 e Q R 6 A Z A y u R E u Z L H 1 f f m M D 1 9 F A p S O I P S j k b K D r v d I R q u p G u b W I t L J r 5 F 8 + E 6 Q X F P 3 Y B 8 t o R w r C y S K e y N u O 4 w s y j R V V Y e j v f E a x R 1 3 P 9 i T V A Z R i G Z E 2 2 0 u H o g d F u B c I Q C P 1 K e 6 G p 1 9 z k M T q w x H Z J + o f i H l C k 6 3 6 D P c p H x K m H + c g j j 5 x z I 5 V U w a 1 3 w t R t 0 F k t F 5 C t x p P V B K G o q u L T j c C q 4 M 6 / 0 X n a i w P L n R E s P s H p l G 9 M n J A W 7 / Z Z 0 A m M 3 v n h l A f e v S i c 1 M i 6 + s o h z L x z D x m z v 2 W U y u F P v t 3 7 0 F D 7 + 8 B P 8 7 d / + e / z 7 f / + 3 y G S k s W C k 5 n r P A + Z r q Z T L P b V + j 8 z y P T 1 S Q D R T p w G m q e z i z + W 6 A o c 9 Z O 2 b v R / A C N h j M F O s o d M m c d R r + c q p d I 7 h e I 2 J B Z z s K I w U w G 5 f U S G p t 5 P F z a G 4 S h b W R v S j m U A p X 0 e f + T A c v D u U 6 F t L K R V 8 8 g a 6 O F F B 7 m + Q W C d P 4 j C g T t y c q x X 4 M G U + t c / o 4 h 2 X D a J z 0 n 2 x 1 2 P w m o 3 G S 3 E Q C X m B J h d G q b T I q Z 4 S X k 5 J g s L x G K d j 6 / Y 0 K v P k O Q 5 n o P U 3 k X z H D N s 0 0 b 0 G U Z E W B 6 n E s 9 v C 0 C J D M H d 5 B 8 P n 9 a g l W x Q 3 e M X 7 c O a S 0 7 h u 1 S E U 7 B l U F D s o U T w z M N b C s f E n c H P 9 E j x 2 8 s h m I q r V B j 5 9 / S q y x Q K 8 V p / g 7 d l t J U x + M w r F B A k h T X o m J R I X I v Y i e 2 f S Z k X 9 m l Z P x o O u J 1 f V w U A 0 1 D x c g q Z h E y l 1 U 6 k f i m J F 7 H 2 i W y R D Y C C a G E L 4 C n m 0 c y U R + w S / K M M w k 6 P 3 c 2 H t f o g e o 7 H J 9 K N W K V P s p Y T O R d Q 8 S 4 a h 2 a D P p V n g B A 6 N F d N t 3 o N l H e I O G X m x r 6 u g 3 I a h b E f L F h V C G c 3 r o S f v q 9 L V k M y H M O A + g l w q I W h o p B U i r y V 5 A R E T E V t h w 8 L x j 8 X m R q a Y h M 5 A t L K o x 7 1 r s + g b d Y s K f 8 b Q Y T e 8 / Z 1 M 3 + B h a Y 4 N R q L + + q Z g C X v B 1 + s f d u D Y m S k c O z u J 4 E p M 1 P y J e 6 F x 6 + 6 U J R s N f o 2 M R y p U K b m B E V c L 0 7 4 W N j O 9 n N N r 5 S Z W H e 3 t B v P W O n k U p h v 8 s 7 x G J X 9 5 L Y 2 e B W M Z 3 5 w o C + + W J 6 V x e c g M U 3 A b T l J w r 0 7 D 2 Z e T D B U p d 4 U I u 0 5 d R X n R j / j t F P R j J e L / N e Q b O 4 K + 8 T 4 j 9 g g s 9 C Y S L q 5 g U G v 1 K L S i Z O V 4 / U Z S I v l 7 j i g G l x r J K K x W s L N e g L G P i 0 l J k V V D o l q c 1 2 x 4 2 0 O 1 z u t v W p T z Z r F 3 q Y 4 y K R t Z 4 M k a 9 E q H y D o y t + Z Y i s E J C C V R K + 8 w v 1 4 L j V l D F D J J g b o F T o 1 X x G n J x i I c G r / Y U a v V 5 b B 0 w w i 7 T Y n l z U V s b I a w t r q B E 0 f O o X 9 g g O j g L Q w M j m D + a h B n v j W J 5 f l 5 3 L 5 I r / f a i Y Y l x X 4 i N u S s S L x F n i v D 1 V Z p 8 k v x A o 2 J E u s 3 i Z r 2 N 6 E p W 5 H N V W D z G y j O o j l W k a D V K F Y g G a n V q 0 g E i 9 D b W 6 S A d f G Y q m F B e k 0 h T g O x a o h i V 3 I Y P R l A Q 0 N G t B 2 Y l y O k y G 6 K q 9 q C x s k U l j 0 9 G b J o Y g v 9 3 j H o T D Q f v H 2 m 0 k f j Q Y p F H p U N H t f z c V V J Q 1 d G q E x x b y 5 H 9 y P e R o C P E W V m p I Y J G m I a S l 2 V + I s P d X c I R 4 8 e F c p 0 + / M F + I c 6 i r Q X X F / p 9 X t F l c a X Q W N s U i x P z M l E F 0 E G i t l N N 7 j q 4 r E V q q h w I V w 0 Y S O l I d 7 c 8 V C M 7 b R O e K O D w D y c T + Y 2 q K T + c X v B p y O w Y m 2 Q N x p x 1 M Q R 9 / w 7 x 3 u c 2 i x Y N r H z J g m t s Q 7 / l B F 1 a x F W r U 8 E t B 7 7 B H L 3 s q j a 6 N q W 1 3 D 4 O 1 O k K B T o k z k 2 1 n w w k g V l O s Y 9 D D g B U Y q X Y X K Z R S Z N V S e a R x w 9 c j 2 O p G 6 V r G s T B V U I D m d n Q W 8 n R L H X 0 C A q R i t C a Q s C 3 H K X r o u T H d z K i h V W Q Z N f o / t 3 O W x E i x r k 0 4 x i 1 V + X 7 E P w o z q s k + R N 6 u T r a H L 5 7 p e u h O g 9 J e r F Q s R V G 2 o Y U F A s U H D e p L i C P Q X F P v w Z S I v P M v u S M G j N 8 A 7 q Y f C e w c Q 0 B e W k n x a j G / p C P w J j T r r G H f z + / Q 9 x 7 q l T O H 7 y m C h / u v j F F W w u p O H r s 2 P r C 5 q H c a 1 Q J s W y G 6 5 A H x r a t M j g p S k e U J D C 2 D 1 e 6 B r k N Z V 1 8 I H S q e o G w r c a J K Q q l D N x m A e I B h o 7 c 2 j V e Y m e F u H y 2 + E e s a I W J y U J J U h 5 L W T U S m h V S P n 8 H S v O M J G S M N V j Z X C Y + k R F h g Y 0 H n E z t A 4 F i u s N W J 0 + M b 7 J a B o q m n e G Q V s S y k S h H J T E 6 L n + b + H q N l q W J I p F Y G N p l Z R C Q Q q Z I Y W k + I Y Y C Y O V a e P B t j j r + S A E P 2 / A O N X Z 2 f s o a C g u T B d J z s m z R 5 c 3 k T W t i z i e d x F w K M H K 1 M 3 e H q l Q D H Z r e 5 W J w Q c H B I j y H B R H 2 Y m y s H d g e n V Q l k X G q L M O p 7 E l S v b D l 7 N I L h A n J Y p i t z v h O W S F 0 U v x D l l 0 k 5 q C 7 0 a Q Y h 0 7 i m t k Q Y s t 9 I 3 b 4 b E 5 s H J r G 2 b v O B R q o i 4 6 F / k c 8 k o 0 s C y g n B G q a Q s i t c q K n V N s k R V 0 w t x n g M l o J 8 E g G q i y i b S 2 g r u 9 E q e 3 u / 3 I Z f M k B a u w m d L k h S s i r l C R x y v G K b h X + G C i 4 L q m p l g N c e w k y Y P p + a C w M o J Z 8 l 7 G N X g 9 X G x J F p 4 8 e I u 8 m Y 8 8 k w x W J k a N P F g F M W i 1 R U F R e e u A i p R d 3 v T I W T z u R 1 c g y j N k C i C / E 4 X T O S T G 2 x E w Y u 7 z s K h T n J g e g 4 H L w V l 1 E x q c v H A S h 4 / M Y P b O K q a e k c a e j Y j G 4 U d + O Y 9 Y I g W X 1 0 V U y E W C S b F i o 4 i W o Y r 1 6 z l o P H k y a F r y 6 H k o B v N o V o k q e j r K x N i + R t R p x o W q O o E 7 G 0 R r M 0 R T G 2 l 4 D n M y g 5 W P 0 8 n k C Z e A y I I S 1 s G W S M l z 7 W B w O Q K z k 9 6 f y J + e v L h U 5 U 9 i 6 d A T f U 8 T F X V A r a O x Y c / R / l i H Z h j c s a C S K 9 D f X f A M 8 E H e 9 K Q U e Y 1 B J 3 T W N K J Z K 1 Q x E y z y S d U E V q Z s K k d e U 0 q w d G P r Q Q p D R z w i g f U 4 4 A z g z q U E V B M 1 R C I R K P R F u u c c q n k F r B Y p S y z j S x X q Y f C a G x i y U S x C C t P 9 x V 6 J l Y l x k D J x 5 o f L O u 7 + f h E W L d E M q 0 Z U M F i H D b C P a 2 C 2 S U r E p S F s 9 c t B U j h z k i a k B W 5 i w p U M Z e 8 W W T v i y m Q 5 d X 1 5 O P R W U i R 6 v J k S V K / K 2 7 F 1 k u C m 4 1 E Y T X z s J s V j H E M t 5 J C 3 r 8 B C 1 I r r 5 q z K f q R C F R o Y G + b u L q D 4 w A n t t N Q 2 m G M b j p 1 Y i H m r h 8 3 c R 8 a F K B U 5 L a O G L F P D A L M p B n V T D 0 V V i 2 o 1 i K m x o y L z o 1 Z T b E X X w n G L i L l I 0 b v B Z 8 2 W W g m x s M p K z p U g v E A s W V m i X H S 9 Y s G V D A N T I b O d a D S p Y G m b 3 s v c I i W 1 o 0 J U l g t Q V U q K p R J x t D w Z S S F V P u L 9 P k R S m 1 L l d c g H v Y 9 e Z 6 q j t E m s w R d G h A T E P z p G t H E T e n c F 4 5 N T 5 N 3 J Y J H h V g U k Q Z N p o g x L b R C G I W k 9 q V l t Q j m b R K Z K B p D i I 5 9 j h G J n l y h 6 r S a b Y l + V c 4 S 7 S F W E c h T L d A 3 u C N 1 v P 8 1 T X L Q V S x c t 5 P G U S D d W Y N J T T F l p I F e g M I J o H C O 1 U 4 H L R h S Y K L H J 4 B H G j d P r X C J l t Z F H U 6 y T Z 6 S 5 0 J N h N P k o D O g N I 1 i Z m H o v 3 F s W m U l j + 7 T C 0 G w e g 0 e d Q j 7 l k q R u c A H t 3 s c t I 1 o p 9 q L J z 5 L y q 1 X k 1 S k u t x u 5 s 1 L H 4 e x 3 P Y + J c I 4 r g d u / d O E g i s c o k I V h f s 2 p 1 Z X Z d Q y e 9 M L Y V R f F 6 P Z 2 H A + Z V X 5 S N K I / 6 g A J l 4 m s q c R 5 u c k h g z N k V e Q Q u Z b A d R K U a r N M N 6 Q W J y O k i P Z k K y R c D o t Y v J W v y z l t E R l A L v U x K a W q Y X 8 f n / i w i b 6 T 5 C l I o h y q M Y q b h k U 8 w 0 r N 6 e 1 i u C S E g x v x c 3 J C t P X S l E X r L s 7 m b Z P 1 7 f e P k k C H E L 2 V F u / L f d A Z K m h F c e h e V A o T Q t m Y y y c a c 0 L p m F J y P 3 B u 5 C J a D p N i c 0 a Q 4 z 1 W U F 6 P Y 1 r M V R R V b Q y r G 7 N i X J u 2 L J o h p t h q 8 b c y e d H w W g H e A T u y F O 8 J o T Q 6 Y D 8 d R T 1 L h u t 8 C 3 N X 1 + E J e G B u D d J 7 8 D a J d U T X H 0 6 F Y u R 1 u P D X q u m H w z y M 0 n Q f R p 9 X o J b U U 9 x E / r g a Q f w L N R w + L 1 H + U U H z 0 s u j 0 L Q 8 Z D B a 0 N W P I N 2 c E 5 U a P A f 9 F o N Y 9 u D l h 0 S R k x J K 2 K 0 u R J c K F J u p 4 B s g g S c v n m s G y S M Q R W 3 p a S y W U A 7 X a U 7 X h Q H K R E m u S G 5 4 F 0 6 l Q j F f d X X 3 i 9 e p m I 7 N H J + E m S u Y 2 2 i p O s k I V h 6 r q k + E B z L 4 t b v o m r Z 6 T A G 7 w 4 r P f 3 d f 9 K u Y v 7 e C t c S N 9 l 8 l f G 0 P x e g + l f B h + O L N W 0 g F y x g 8 J G V K G E 6 P H X d + t 4 W B Q + 2 t 5 2 1 k 6 t x L Q X K h 3 Q c 2 N x o 1 k Z k r k / U r c 8 2 b S n o d C 7 h C Q d F I n w r O R B k Z 8 j Z G f U 5 4 O D 0 F x a l y U D T 4 q F S I q i k z N O E h Z M t x F C h + Q M R I g b N V X N P O 3 L I o s M z d V E D b V 4 K m S b G W W Y 1 C P Y z o T g J 6 i 4 p + V 4 p 4 S a u w k m A b x I 5 f C 0 0 E 0 6 1 G o 0 7 x C V v n D G L v V 8 m C t h D b y s E 9 T n E U e R n u b L R 7 b h F P U N v m N N R r 5 F e J Y r Y 2 k E g e g 9 v U F N f O F j g a O g y d e Z N E p U Y K P o 7 V L A m e m t S F L G S i t k j s 3 S b W x p h y s L I Y 1 S 4 Y b F J H J f Z o B S z B 3 W / G z k Y C j t E S l t 9 J w T N p w d p n 5 D 1 r d I + e F l z 9 J r q U J l F s P r m d f i J 7 p n O U S S o 6 A s c F y Z z K Z + z w 4 v J A C o V a G t f f W 8 G 5 U 4 M 0 J 2 k U S l n o C i a i o i 7 o h s p o 0 r z E 7 y a R X C E Z O e H C w v V l u I c U M G u I a p M H Z u P G C 7 f Z u w 0 s x x L I 7 e Q x O j R A j y q R b a 0 T a 6 k h f k + F w c E R u s e o Y A o V J O g a m 7 i x M I Y j Y z Z p G Y R i R o f V D 2 7 F X G 5 k s P K W A r b p T q s D k c U j Q 6 Y h y s + p 7 c 9 f n c X Q Y Q + 2 V 8 P o n 3 L v T g W v O R U a F K g d g F q B 6 H x R C a W + J e K 5 R q 2 F Y 6 e n 0 W q o c G j q C C K J L e S 3 M 8 h r Q 2 i q S / 9 5 C s W J h I f h 6 i s b 6 D 9 s x 9 B 0 A P 6 x X u q X I W / A q V 3 u E 9 4 N V i K 5 e L U H T Q W 2 i 3 G i N x T w q / v b D 0 o e j Q W w V N V D 6 6 r A Y 9 L h 2 o Y K F u u 2 s P Z s + Z V K i o 2 a R M + I e n H b L c 4 C N f R l h K + R I I 0 Z s Z V 8 A E N A I w Z W 1 0 d f L g 0 p k E E I C h + q 7 b L 1 C Y W w q Y f o P a X t F Z w c M Z B g s P d g g U / m d 8 g d a c D 1 h / p J U r q I B Q q K p 4 z k K S v p G o x E j W V k O a N o 1 4 q s n o 0 8 Y U t R E Y p o N E T E v b C H 4 i 3 e J j 1 9 G i k Q x x P s S f U p i j W I D j N K f A 0 b J l g d / e Q n K d Z S u 4 W Q 8 k k V v I C s a P o p b n F L 9 L d Z g E r T w v z W P B w 2 J 5 Y W 1 o g d u O E y D Z F A 5 l C o p N C K 6 M n P x 9 H U 5 O E y j N F 9 J F D a a E J j p 3 d t K 5 M w c B k b A o M B J J Y a s E 5 Z U N f E 4 a B x 8 b g D 0 F G s J S g 0 X T s 3 0 N T p T e J M K E 5 0 K M i y z 6 + u Y W C 4 X y i S X P T a M p Q x M T w F v b e K I s W K T O m Y G b B X c f n J O y n D p E R K Q d U t y k F R I T H k K m M r Q 9 5 C s Y b w D a L F v k 4 c Z J + u Y f H d K l w T H X r N G V i 5 B I m V 6 c Y H C z Q u W j j 7 j e A K + 0 q L T 9 8 A r n + W Q e Z e D T k y z P Z + 8 l Z t o 6 c g z 8 3 d b y V L S F R c X S P P S H G i q k m x H H l + L V c K E X v Q N 4 n y M 0 P 6 m u C M X C k m p W f 5 s G Y u L e H + C 3 N 3 p A 4 1 5 1 + S a N l B Y O H 0 U F B 8 E F Q 6 F V 0 g V 1 o n K A C U X C 8 X l Q c o D u I Y i R d d Z S g o 4 G e h s e k p m K f X Z O t b G P b e h 6 p u Q j C 0 t p t 9 U W u V i K 1 3 9 u Z w s / / B F 0 m 4 l c t Q U c D J 3 X j C q 8 T 9 q 3 X U 8 3 U s 3 w q L x I B e 4 R K 0 o l b g N C 0 X k K Z p w g d Q S H O B r Y k E o I y F X 2 + j d E + J s n U H y n b Z S 0 1 P n u N b F P + 5 Q t j W W 8 R m O F a 8 Y q S E U j 2 J V H O F v M 6 E U P p o t u O J 1 e T N W A D 4 8 b J q D h s k H A 1 u x E 8 o e T Y E b U x S Q N 1 4 4 I N t 3 I L C G l 0 H N 1 T h i g 4 C F w 5 z P G Z s F 9 T m G 3 Q f d p U 4 X U J R N q C S 0 c P b R 5 6 t k c b 6 z h 1 B 3 a w 0 F 9 u Y F Q 1 f F E U r 4 h V p g d s w 3 C s a z Q 0 D / C f p P W u 8 d k R x i 4 G p I R 9 8 o E P 0 S k L Q V C 5 M Z o / G / f S K l i A a j j Q 2 8 l o 4 z h r J I z h F Q x l G e Y 2 k p U Z 0 y z l E o 5 K j y 6 / S a 0 d o z E l Z Q 1 V s b 2 1 L n r Y R o L F Q E y u w 0 R h K r 0 2 R M T Y a u b C X F K h 9 D G c 3 R r / Z G 6 v K k G n c z D M z q O Q p x t P r R N 0 j j 1 W J r m X m 6 A A 8 z / p w 5 p m j y F d 0 i K y T T H N J V G c 1 B V h w I n m N Y n d 6 k K v o C 3 d p z H k X O C n g 8 p J U r / m 1 P R R v r + A W u s z i m I Y w j 9 9 a D 2 P 8 c E e R C l t F k X R g c E y k p A s R U 0 / / Y 4 u 6 / G A d T m 9 3 l k R y w t z t x q o e R P J K D V F H i a y m i V 6 r E u t A z M u 5 W j x d X 0 d 2 T Y X 8 R g r V V A 3 6 l h U a n Z k + U 4 H U Z 1 V k P D P E x z s N N k w 2 D X Q N P 0 p x B S L 3 G n A M q x G 5 r q M A 3 k w 0 h z 5 3 a w w D I 1 5 k 4 h U 4 i A o y j e N z m D i p U F c X K F h O i X 4 G f O 3 l O z T K f V m y 8 H l U L Q V 4 Z g K k C N I G P 4 b W K + 5 S w F K z o s T Z r o A Z L V M Z N q c X q p x F 7 K 1 h N I n 2 M d 2 y 1 c a R 2 6 7 C 5 q A Y Y i F E V q e E 5 p o T l W 0 z U i t 5 m L x E Y w 0 W G L z k P R 2 k x G T l r W 4 u w d J i f j a B t Q c L 6 B + i 6 y B v U K b A n o N n V q 7 E 7 S y s R j d G + 8 f g H X F S T O V G 8 E o M / a N j u H 9 t H t q U B k Z S O g N 5 5 i t X r o s D t 7 m y o R u W E g l 7 H 1 n 0 g h L r 8 x G y p i 3 0 + Y f R U p I k V v R Q D G a E t 8 4 W w m Q I p B i M E 0 j s 6 a r L K l j 9 X J n v Q 0 k h e S Z u 5 8 x 5 K 2 5 d x n S 1 S V 5 a L N S 3 Y t C a a 7 C w R 1 d W h e c V r Z E N B h F n 5 Y J Z N M y d t S N V + 1 B v D q 0 5 U c T e j I 8 S 2 l n O w + L U o L R M h p D n l u Q q x b 3 g 5 + v w D F B M m s j D P q A U s l S p E U 1 W z M N j 8 V L M T s Y n l I X f 6 U F e o 0 C / a R h r w R z F X + 3 Y 3 l 2 i u L + I c t U A r 2 6 E 5 t Q m P D c z G B A L 4 o 2 g X 7 s v 3 5 C 9 g S l v T Q T 3 v J i Z S W Z I W G z I 1 b d h 6 a J l P e B P 6 s i a s N h G n 5 R 5 y V N w y i f V s a C w 5 T d T f M L P 5 6 w R 7 1 r N N r Y F p S m t 1 a E J t O C z H G a f i G K K K B E F i h J a y O c L o m m / Q l X H 3 Q 8 3 c e K F M S z E 1 B h 0 0 W S 3 U r A W J z F 3 a 1 M Y g e E n 1 X S t A Z E J i u 1 s U x A s n Q X F V R Y u N b e h o o k g / u w w N r H + Y Q S K S g u O C y r s x B 0 U D 2 z B 2 N + C R T F A E l I T n o X 7 7 L W W H W i M S o 0 n 7 Z o h Y c E Z 7 M G 5 u F L e I B n 8 O C l 1 I v L o s V m N k t C z l 2 + I 8 q R 4 Y 1 Z 4 K x 1 R J 1 6 z E R 6 o q Y Z T N 0 7 D x 6 V X E g t g r I R n c M R f R 0 M V F E a I 1 w B V J K 1 s 4 O b v L + D w s S P t Z x J j i 8 S Q v K G F / d t J x D N j m K Q 4 K r d R Q D q 3 L Q q N T V N K Q Y N u X Z 2 D v 8 8 r C o y 5 g Y n H O I a 6 P r q b g o 6 F N T g 0 P C L m p 9 C I Q J t z o W y J o 5 Q l e t m J / Q V q S 1 4 o n R W o u L b R X 0 J h V Q n T W C f 5 V I 3 X o a / 4 0 B w K k 9 e e E p 6 I D 3 N j c C m a g p S t X u L D A P S C / n J n o 7 1 o N s n o 8 V q V Q w O N u t N K r R s 6 X u a o F J F e 1 W D y 6 B C H V o J l 8 c 5 h b u D C a 5 e 8 T B H Z i o n j i + 5 9 v k H e 3 Y W x o y b M 3 r 8 H 7 5 Q k p 1 x X a m h 6 k F V s o F k d I g + 2 I Q x 8 m Q x T U U X x 4 U E K 5 T E 3 E P u S I z 0 5 z H l + g i g f j + p B 4 I d 3 l a f n F y w n q p j o 6 o D T Q e d 5 4 U s R + J / s b C 9 m J G o L c G m k U 8 k Z G w k K X B 3 E a b v W y b i Z u / h O E 6 U L U J D b C I p D q o N X t 9 F / p g / h 2 B y N y g T 6 b B S v F O p o G k o I 3 q T 7 q K s w c a F z M m F 8 O Y e 8 y w q r o Y j G f A H N C T e Z x D m i l 3 2 k 5 E T 9 l J I n j u S X o N J L n 8 l J C s 7 o M U 1 U E h n j 8 5 4 a Z D X V F E z X c n Q 9 9 J l 7 z 4 C q k S L W W n k Y F W 6 y d H m E U j Y M k g D y s g F b P m W N F 4 D b e 8 c J n B j h N T M Z 7 I l Y c W v N K l E + Y g q k l F z 9 X 9 3 i p Q g z a u R p + R z g V p W U m a g v 8 7 W 1 D 5 M Y / Z Z r l 9 7 J K C 3 Q 0 H S G d x d u 3 R S y m Q w + + O g D j A 5 P 4 N j x Q 5 h b v A c j K a X t T J S M z y Q p w q o o 9 G W 6 G r k V h e + U V w h t a j Y F x Z B F 7 B 0 r 1 M o w q f V I 1 r l x p x R / 8 4 w r K R 7 J B z 0 w B k h p 1 R Z k 7 z T Q f 3 q I 4 q o o E T 7 e D 0 K x 6 0 Y F t Y A d X n N T x G F c V t W V r R b o S J g E 7 u / B 4 O 3 s 2 9 v b 8 H j J S J B i 8 j g v X Q t j 6 s w E j Q 2 9 X 4 0 8 l I Z r P 1 v i M A M b R n v q 8 x j 8 m Y k 1 k t v R G a T C a b i H X F i l M R m w S i e 6 J N I x j L v O d y j f 8 U A V k 9 o 8 p s h I c y U D H 1 H / p D h 8 W o 0 X J j t b 3 m X w Y I 0 4 a V B o g m Q h l M G T 2 m r Q Y w r 5 b 9 L f m X v z r 0 6 j C s t x s r h k + R l 8 X i t 7 O f l 5 3 C T D O k L W m X i 0 V s l 9 I L i v g E J c O M d Q T P 0 y 5 T J 8 d D P d n 5 2 u B M X O 3 V K l Q A E 1 / U 3 Z h J l 4 O R c 1 G o 9 V c O / y O s Y m J r A c M 8 K n r 2 M n F E Z + r k w B L l H A k 2 l s X q 3 B N c j 7 k 4 q i c s B D N D H 0 T g 6 B 5 4 i C 5 N O w G M i D 1 j M w q / 2 C g n J F O W f 5 l D R e H C N x 1 o m T A k x P B I g a q c k M 8 j U G l 2 N w e L k H h n S 9 2 b W c 6 K S k I p H J N N c p X v O Q A E X g M 1 p E 9 p K V l r + M G r f I Y M m Q y 6 U Y r F x 2 7 Q j S J Q X q Q b L + 2 3 k K 8 P W i p 5 / G x p 9 L k 7 1 Z F D u I + e g b L T 3 O t K h K 1 r h u z t A 1 9 y a V 6 K P 2 w Y 4 x Y Q B 0 e j 0 M R I + n D k 2 K W Y p u 5 O E 6 Q U x C 4 8 U G 0 c B K y I L k d h a O P j M q 3 h 1 B N 3 l q a t o a 7 D Y p w 8 m e s 6 m s C M b B h 8 0 x y h Q a G T w 6 e B 0 B Q f H K H B 5 N k 7 d r x Y V R a Z H H r J e N U F Y a c P q 0 J N i S d + 6 a 9 l 3 w Q w 6 6 3 v K c Q n z + W k m P X C y H o m a Z Y h 6 1 y I j y U o t g N o Z + o t 0 r 7 d 8 p d m 6 V 6 V F i X G G D a C O g U X I / 9 b K I l 9 h p m F Q U T 9 s z K B f r 0 L o r i J Z T 8 J s M d J 3 E q I g V N G N m o q A V a X Z e I E / j J Z 6 o d 0 s u n Q X 9 q C 6 N 6 n p a e K H 7 5 P 4 Y b V k Q s K j K + H B J j / v h / S v R f J H c O 4 7 L W L g k i O k c 9 2 c Q A 9 w + A n P M X s V C X E o w a B u j q N Z L C G 9 K l c F 1 7 j p D y s i 8 m t W T h U g s E N J P H E Q z b D T B N Y p h + L x a R r w 6 h 4 a y A I N Z L 4 7 M b C q L w o 0 z t N N V s a b k P W 4 S p 5 K 7 n L O 4 / s k i n C Y X s o Y c K m U S 8 B t u T D 7 p x 8 o V 4 v U K M 5 J z 5 F n I s k / 8 l C u k i 7 C 6 3 N j I E b 3 U 2 Z G p b i G 9 n B b J D s 7 0 m O m 9 7 Y 1 x s n K H h A f l + y y E C j R e 3 D d d M i T G k T 7 p 5 / a X Z d Q i v j e 4 T w a N F + + 9 S u S c 4 r H c M k 1 Q l Z / f F I u e r H T 8 B / m 1 8 h e f 5 V v c L s G h V 4 o T I V x H 2 c t l 6 P P I G 5 G n Z K p o G S Z j Q E / m e C / X i C N R n 0 M z Y I E u 5 R X j K n + 1 i F K y I h r U 9 D 7 q K b i 0 U y i v N Z B R k W W m 1 0 S T G / j 8 / i I p Z p D e T 4 m + 4 6 Q c 3 G y l F o N t v I a E y Q L N t G Q g T W Q c Z I R n u X + D 9 D M 3 u e T D q 6 M J u X M u E D j C 3 l W m a S T a w 9 L f 1 A 1 O 6 d O 8 q y i + 0 i 7 R e F E s S X S Q e 3 3 s 3 N q f X U 5 k p m g 4 6 k g q F 2 A + r k S s k i O P U Y H P 2 R I x Y U t F d J n u k T P M v O z R 5 4 i j t e I U y s D r Y t F r J s x t + 4 j 2 u 8 h D e Q V V l 3 o b 5 s n 4 S 3 k A b r 7 p t H m x e S e H R l C P Y G I W 4 T A Z j 2 Y A a j L g b L x V / 5 f / / b / 5 m 1 Q k D Z v b I i x W s r 4 o u K T G V o T W p a Q g v 4 o U n 8 5 Q J a U j D z b m I S u u j F J M o h R 9 o b n Q d T F W g 4 I s r o G s I 6 O c q i C t 5 L 1 S p B S N F H F h D j R J e O s 7 M O q l F D p b a p u B T 6 z T Y P n + E n F 2 H + q m H H I 3 y T u N k Z W u E q d n T s r S S f / x J j 9 h R a I a U a B 4 7 8 o S q h o K c n X E q 1 e K J E Q 6 8 k Q 2 u A e M W L o Z E u / H i 6 w c N 5 l a f Y i E y O o R D b J Q c O / V e u G c U W L 5 + h b x 2 3 6 i G l 4 E D u V Q q x d h 7 q + K Y L W B K J p G J X J z J V i 9 X G n B u 3 c N 4 n q 5 G q R K E 1 3 k 1 s W e E g l q E D q N V a x N G V W S m d d a p E S N u H j 6 z 6 R t Y X W H h H / P u b 5 p L J M 1 d c O i H C A j o a a n K q C h s d V Q X M a W l D 1 h s U I q p 2 Q j I 7 2 m S Q a A M 5 + M 6 p o C L V 9 G r I 8 x q 1 B q w x T S m V C O 0 v U Z y A P X o 3 R N L v G V q 4 e E E v r 0 A 0 g t k f c z W V H X S E E + 1 / d x g J 0 t W s U C e a 6 4 h o q 6 B E V G D a P V S n H k E F x 0 L d G l F q K h L V g C n J C S N I V C W z j c W f D h z 5 F 8 T a T 8 l Q 0 t 6 m T N l S N B B M l I W f y 8 n 0 s n T h Z x m v r J 4 F X F 6 3 l h 2 6 4 a E c s I z D y 4 e o T P z O U 5 4 G w w x + j 5 C M W u J M i i t 6 E q A 4 N 1 G g 7 u 8 h 8 i u u s k I V a q 4 a N 4 j 6 t M W G Z Y Y Q w W M 6 I 7 C 9 C 5 V A j d A E b H O K F F R r 2 h E u t S J d 4 3 Z j Q h v l E m Y 2 m C c 4 D i W R O f b G 9 G X V k W 8 s Y K z U s B H h O 5 C J F Q o w m g O f V R f B l L L G N y 6 B z M F g t q i h w J K H l w o r O K V D J M d q x D I / g G O Q 5 g C i P i A M 7 V K 1 K C y t j a B x E z q h S r c A 6 e l Y Y P C + b 9 Q p l i P / q N 9 H o S e H 4 8 U Z H 6 O + U u N W F 5 s p f w G o k q F e v E R X U T x O W X o V z x i K 5 E O g 8 N E l k j 5 t h 8 U 0 w H + b R 0 c b Y r I R V L k D W o C q 8 g r 5 H s g u a X b 7 p O c Q P 3 n C s p p D 0 y 3 F K M p y 5 L n l J Z 5 G 0 V R B 1 y p A S h G b L q T c x 9 u o q B 5 4 C 1 z w s Y + o Y k q c 2 y g i a e + 9 u R M J O 1 q t P 9 p l c K c B + y I 0 l C 4 z R L i s E x E d f D y a V O e y F 0 q g t 3 P 9 7 A 8 e e l + I t j J F a E M r 1 H t r G F W n E Q e u s c K Y k a r n G / + B v 3 I m / W d D Q W T Z Q 3 W 9 A N 7 7 l n g p p 7 H Z D X 4 E P U G M k G C V K K 6 K l V i r 0 a T Z W k k A Q u M G V w k x P V V j / q A W m M n N o J S W D a m P 8 8 j L F v s I F U I U f W P h 2 r w + Y r o B g m Q + e X 4 t 9 k 3 g G H O Y X c F Z r f C 0 r U U y 2 4 f U O o 7 N B n B Q p I p v h Y H h M 8 j i E s f B b H z D N u x O l z 9 Q q 7 s O a c Z O D l B / a e n O F j i s W x J L e t v v T O X Q w / p Y T T M E Z C v U O M h + N F D X m P M T L 6 K 0 I J 5 W r + B L 2 n S y X 1 M q 8 T X W e P z 3 P G B i 2 X z s P k 0 J M x D + 5 u T u S Y K X X D A / 2 0 l 2 J w a V x 4 S U Z D h L G C u E g G 8 e v 5 C F M u V O Z S L h Y u P p 6 H S 9 U Y / / A f 3 s f / + t 9 8 R / z M X t e s 9 I l l H t V f / / X / 8 D e y Q n G 2 a / X e D g q t M L K h J r g 3 Q a F G l 0 d f R q I 6 / D x W L P 4 w H v x E I o G y M g Z N k 2 u t u A 8 A W V W a k + R 8 U n R k 5 Y Y o D K 7 r 6 p o r g U w m L b Z l 8 y I f / 0 n n J v d O H N X l 9 w s 3 L J e C 8 M I k 9 w p n u s C d U j n T x E k I L r a U n 1 N v c k d W j W i 8 E S m W 6 F o p 5 q I 3 r f E i J w 0 u X z d 3 D m W L a T c F s D S 3 i h E K r q 3 9 v N h L f D t A f H 9 b g 9 G T Q 8 J b F I t 5 e M S J E i r U 8 6 T E T C O 0 f h j b u 3 J p a J G M R 2 A 2 0 5 j Q 6 2 P L I V j c n f R / Z j U r n Z l L F 5 F e y o k u S j L C v K G O v P q 9 c E t U s n O s U M Y O v U + F x i M B Q 7 4 P S n 9 J W F M W L H 6 P u j K L f G G M Y o 1 O L M V C Q w E j T b Y b a 5 + R h x n m N T m j q L E r K S h G 4 k r t R R d a L h 4 b S a t X Q k c w Y G 9 g K x 9 D b Y M E 2 b 4 J j V E B f X Y E p U Q e 2 V S T r L 8 G u W o M / W M s R B T r X k o i U d r C 4 Y k j J G g u N E 1 S O V V 4 w 0 l B v p Q i F / N L K K y o Y f c T u z B q s H I 5 j J a 2 i q H A F O Y v b 0 J l K c F s N U G v M U G d t 4 r 1 R r b 6 t z 9 b g n f Y R E p P c S x R q k x z Q 3 g p R c E C t 7 O P D J U B F q 1 P s C Z e k 2 I D x 1 2 O d q 4 o o B 0 g O S O P w v u s 9 A o H K e s c S p k A L E Z 1 O + n R g o Y 7 U 9 H n 8 D F C D B 5 X L m m r N 1 t w 6 m p Q G z T C C y o a L l L Q K n l J b j n A X p u t M 8 d O F A + L b K O S F J / i X q U V s a U M C s k 0 r H W T k C k u b 2 O K q K O Y S v X v / v q v / 4 Y D f R Z I n j y X z w a b 2 Y 2 6 b R u V B T V s A b 2 o v 5 O V j p V J g A Q J + h w s m j 7 6 u + Q 9 x C k U Z B X M f r M 4 0 S 1 X 4 m P v m 2 h k S Q G I D k Q j R N v C F b R 0 D Q o S K a i v 1 N v v T V a U l C h 6 h y i O N y 1 2 k P K + G A b f w O Z s A n 5 / P 3 2 k G r H y v M j 3 G 4 j C c H x W L 3 C v P b o m u v m V G 9 x i S s r U N a o t U v 4 C M U I X c X B O P a t h 0 X N B J Q 3 G k h E a P i 7 U Z M a D b V I o 6 y x M t k F E i x Q r a b R E S 8 L Q c 2 E v W Y d y v Y D Y j Q Z c Q 3 a i n B V S M I r p a k T 7 y N W X F U m y f J v k Q Q e g p k l k v s 2 T p 3 e Q w W G N J n A x b 6 a x K h S H K Y v V H E U 9 q s I A W X k 2 S l k S I I 6 V G I Y y e S U L H 6 Y m 9 e C m m S R B V 9 C k N 6 H d V s H l 7 d u t M l B v u 2 F z 9 I u y p U p M j b 4 B a Z 9 X D m v C o q r J p F t 9 n t 3 n M 4 J J H 3 K z 8 0 R / B t F 0 r k O v N 9 J n 0 1 g a y C B y w 0 o 7 y w C N u d q E t d B t Z B d t c E 4 o Y W 7 Y y F q v k z f y i m U N R n O h J H Y O d 0 N F 1 1 k J 1 o k i m 1 C y Z O H z c Z m W H s o A h Q i k W A q 1 G v l 8 C m s U g 6 Q j Z W g C K X H i Y z l D 4 2 4 i I S d K z y V F F v I C K m c W x a U K z A F S / E Q d G 9 U k X G S 0 5 W 3 x r r 4 + Y i h l i u l 2 x C K 5 y L w q B k m B s j R q H E q w h y F D q A q Q M e 2 U t J V o P k l 7 Y L O T j B p I O R s J U k o 3 S p s 5 u u Y d V M i C 8 v E 4 y 3 d C 5 A m t 8 F r 1 p E 8 U C l H 8 J n s 4 j b O B 3 F 1 g / N v k 4 c n o 6 t s H o k d z e q j + x 7 / + t 3 / D y p Q q M W 8 v k o X Y R P B u D o N 9 F M S 5 p K 0 F 4 k S I P J d Z V O l S u T E L C T A p M C / K s T Y w 7 U k 3 1 6 B r 2 X Z 3 S 7 J A 8 N l F X G O W 2 k x A 7 9 M Q 3 w Q G + m Z g M 3 p R L G W Q m i c L S 9 y 6 L X s w 9 5 G X a h C 1 u u N E k Y Q u V 4 y L g 7 n c P l Y u 8 o j k q r 3 6 o 1 D X L f R 5 y 0 J w C m F y 8 a T I a l J Q l 5 9 P h l C g m m 1 A Z W y S d 0 3 A Y n a K w k o o a 4 i + T 5 R k n A L O g T C c l n a B b T l O 1 z O I 1 S t h j I x J H o f r / 0 S W i n 7 m U / 9 Y m c K R W d E M R q k j n 6 e n 4 D o f F z 3 U y y D O b 5 H 2 U 7 E y d W P 5 N f J O U 2 m i K t y F l R t h M k U m D 1 H V E J V R I 7 5 G i m P j L q 9 s V F Q w a E l p U U A q n i M l a o h s I T e r 5 O 9 N R 4 q e x e d O 5 Z H Z U C K d I + X 1 c t K F L G 2 f G Z G s n W I w C s D p u j P N V V L y U U E X N U p W b j 4 4 T I G j F A v q B p O C 1 v D r + F p 4 X L n T b C v M f T I k i 7 + 2 t I F 6 2 g r d S A g e y w A W y y a M a O z k z V T I h h O i o 1 H L S T G R p r O e x C g s q W A 7 Q v e V o L i N 5 p p P U O c M p a 0 1 J u Y o 1 9 q E j j 3 O Q A 3 W P q K V H 2 f h H 7 O S I N F d r 1 Z I i Z q C A k a 2 I 0 Q T B 8 i z k + y F a R z 8 B j j 1 J i S q n R a x i b y X 4 i a T Y B S M + R 0 D 9 O Y t E c M W q 0 W K k 7 j S n b e J U P z b d C B d a q G y l s X O f B n O I a 2 Y K z Z A 3 O O R f Y P W w R 6 T Z F Q 0 q K H f a y r 0 D 0 q V K 2 z g W A 9 4 e Y N r M 3 / / 6 U W c / 8 Y R 4 T Q 0 B m J I Z N R 5 v 5 2 D P L P q r / 6 H H / 2 N E H w N v T 2 9 I c j 1 e f v N W P x o A + 5 R p / A K 7 M 4 0 x M H 5 W H 0 9 W V m W f 1 k J G E 3 u H q R 2 S F S M P W X 7 b + y x x L b r W A q B v s l d r 8 P x T U 1 Z g C m g I S 9 F g 6 s P o D y r R d U o n Q 6 n c R X Q N + I T y r S R V I k T 6 o o U o / E A c Z B Y J C P p s Q 6 L r e Z W h 0 f Q h 1 y Q 3 L 5 N 8 p 4 F 8 k Z G D Q + O l 4 S T n n / d B s 1 w H v 1 T Y 3 T j O a F g H K Q z q l H y j J t R T J 0 f w P r 2 H M w G c t 8 q 3 k 0 a h r J s 3 G 3 8 Y T Z 7 x O f n 1 o m K O Q w o Z M t o 0 X U 4 n J K Z Z q M i p 8 R l p G j + X V N S P w s x t g Q 2 R g 5 S E s 7 e u Z x E I 0 k g C o 0 o N i 7 r M T D s J e H O w W 0 e p e s s o l o r 0 P h p h N J y v V + r 7 q W g f F t 0 C t J 4 m f 6 1 o K z 7 U G u o U V p P k t U n Z c w Q X f N M i c 9 i 7 0 A R n q g Z 1 M G O V I v i F 6 I + L C B 7 Y b P 1 C W W K h e N k A O j 6 Y g U W N 6 h c C T S z Q f g C A y T Q y 0 K Z G K x M 5 f U W x b N k g I j 5 G c z k S Z I 1 e P z D 5 H F 4 U d u P q j q N R p H m Q m H D 7 K V t D A 4 N I d s K o l 4 h x a H 5 G R k f w V Z k G Y U E / T 5 C 9 0 d X y / E V Z 2 p 5 f 5 h W o 0 N W F 0 e R 5 o I 9 b a 5 k g U 4 j F b / m y z a 4 T D T G j W U h 9 P m l G L x 9 T n H P W j U v A h f F 8 Z 4 V n Y u Y S Q s L V x Y R O O R C Y M I u l I m z x p z w Y Y P C Y O V S t S R m k a S 5 0 d L 7 8 + 5 w r V 5 P s d M O U n S v l + / e R Z / b j y N T M 8 h o V 8 l I N 5 F o 1 4 T y s a V c r a / 6 b 1 7 8 3 / 6 N K k H a 6 a p j l l t j U c w S D m 9 h 5 v w U 0 S t y m S S U D L Y w J K K I F Z Q w a G r k B m u i d o 5 d K e / v 5 w v h F H Z m P r u b 7 Z P R i C g p R m L X y Y W F U l 8 8 X n P h j N N 2 z E G 0 c B u t o B 6 G U c n i c b B p I M r F c Z K d L A C 3 s u K 1 H 7 2 c r c p H Y b E 4 i S J U x T p V / H 4 K j k k b w h f p 8 U E z t t + J w D Z K L 1 Q R h 9 Y a i b a Y 2 0 I t 7 c 9 J 3 7 d D 6 y W r A / p M C l h j 4 R w a l S w p E F k b Z w K F 9 T p a t g L q K t 6 A K K 2 P s R H g P n d 2 n x e h 0 l 3 o S y 7 Y B q 0 U b 5 Q R K e Q p b q u j m q D o q q V F U x U R l k / N h 5 2 Z + b T A 7 v F g s a k g G O / D / T D x d 0 R g M R T p v W r 0 M e x J O P 5 T U p A c B 2 / r j 9 2 3 w u b j b R 3 / / 8 K u p L n R q 4 o e S Z / m W b I k j + r B 7 n S n A x k q d D o Q K h Q s G X 4 C e x a w Z N 9 V s O e v p I q E B S l I U S F u S J p 0 c C d 2 2 k N b b c u W L W u e h 0 8 W 5 7 z P i t 2 B K m 4 v X J Y l 9 f v e u 8 M 5 9 9 1 3 X 4 c G l e K U V Y 1 x y n E J r s W s L A K E U g U 7 S Z 4 T h T u c 5 r q d 8 T v a V L M y i n s V Z N M 0 e j p E 7 e j r v N S 3 R d B z O r I w t g O o k P 8 t v 0 T I m A x j 8 + u n R B R v o r p 9 B i t 7 0 Y L g i u g 8 m q i c e v F J c j S m 7 m E P k + Y Y U T p l T z u M W D y N j f V d 3 H 1 3 g X N T x L R O h x l 1 K j l 0 C D H K a J F M O k 0 9 i 5 8 w u j W O c b B / i n Y o g v o h I f W O j f y N G 4 b n e M k z 6 4 + T s A M N r O X m C b E Y 2 W s u 7 D y p 4 K X 7 S c O j H G d O m E y j i a S S a F f K p p z K 6 x 0 S 0 i p A m K E a O u B E q R c f 6 u s v d + G n k 7 D I c 5 v k t q P y G M O m n 8 + R w W t 3 7 6 B n H d F 4 + L 2 n h K D x P A a V L k K 5 A J 6 9 3 0 Q r t 8 T x 1 I 6 m M h W J E g 5 X u 6 d K d C B Q 5 + Z V T N i q d x g R l I E b Y / v R C T J v d J G y L r f W O + 0 u Y d 2 L t S d N Y m 9 7 K 2 5 4 x d W + 0 B J l 9 y R q i X z 2 g R / L v / D R W 5 O k H 5 w j l o 9 j 0 q Y H b k U Q v e F A O U m / M U C r p m M L c 3 Q C M q j L Y 8 5 q + 7 X 3 p w F W f 3 q p w C q p O d 2 q I Z m P 0 r v a a H 0 9 h O 9 2 n 0 + s 4 t Y R D Y W Q 6 z C D o Z q E L D o l / A r v / b M R g h k H G t g l R j 7 P h N w w z o X v m Z v 9 3 N M c J s F 9 Q 6 Q l K h T 2 x M h 1 / J f P 2 N h v I n Y 9 z o h o Q z 3 g Z / N c V / 8 I D 6 O I C e d 6 x X m 2 J 5 9 t 4 e 6 9 G + b w n V N 8 q 4 w r o / h e A J E 1 P 7 r 1 J s a x K t K e u 9 j 7 4 B S r P 9 N N f 0 / N d / W 6 A 1 N N m A v L o 6 p 5 Z 9 z 8 L D 2 M 4 D s / z B t H I l i i y P u C 2 B y T 5 e w N V j 5 N Y / X e H B 1 C D / 1 u E I 0 B H c c 4 g t B c 1 P D D m f R 3 i U j W X O h 9 x Z + v k K / W C V g T d B R 0 J p n A i j l 0 O P G c I O 5 e M Z 9 T E 1 S t n 0 c O j c 8 0 y 8 g J c l Y 5 F z I E s 8 9 Y I F L K B 6 n 8 l 9 D Z j N d e o O P Z x n B M 4 k / D m M m w G K Y R Z 2 n Y T r J M T l N z q V p Q p c 8 H w z B O d g q M Z G F M l w Q 9 r 8 O 6 6 A l R Y W A o P X 5 m C o 4 D Y S 9 i m S D p h y 7 c L i P i W k L 9 X E 2 C p t h 8 V M U 7 9 9 5 G c 5 u f v 5 Y g V y b s n R z T T s I m m E j O 7 E 2 T d T Y 0 o V E r U + W c F P n / E t 3 O o C Y l M y l 3 3 J g L 0 c h c q j S + c E 0 X o i 6 t s 1 O R t f E 2 U l 5 G u Y 7 H l D J p k 1 a k v P 5 V A 8 l X E m i M G f o v N v S U O j c X A R C T z q T X 7 p O n 7 G N h 4 b L P X 7 P Q R v x 6 1 H g r D V 6 1 c 4 b H X S j k 4 V 9 q y P 8 k j e Z O C / F b l 4 b W K h J i j s Z I 3 U x x 0 Z V B 9 J v j G V I 6 b Q g z I D h C / e 4 N M g g F n V 4 Z W m g d b h z a P X Q m L a T 9 8 + Y 9 o z E N 2 f c i X 5 p J d + Q y e 0 4 z k c 3 M p D r c M R F f L w n b m 9 f I c y Q p z 2 1 j r J u n F u 7 k R t 8 o h 7 i i o K a M Z l A a I b Q g g 5 3 y c 1 s 0 u o i J O m p 4 q W h b 7 g 6 R D f s N z 1 X J j t L n + t 7 N T 4 6 Q e 5 v G O F H j S 8 d 4 h D Y 8 p 3 M Y 5 B y S r 3 2 w 0 r 8 8 y H 8 v i K e f F d F N D / H G y i q e H x Q Z m U + R f 9 V R n n P R 0 S v L P n u 8 9 h O i H D r N l Z s 5 j t q D 2 v k O Q k i b u Z Z z E K m X A R n j o b 7 p p H J v W s F w z 0 L 6 F t / H 8 a / / n d z P o l O 4 N z B G p 3 S 4 u k F p L 7 F D P i w e y E m C 0 H P M u 0 C o 3 k J o 4 E f q 9 u X J h c 3 1 I l 5 5 Z w l N 7 d W V u 6 h s l u F + S 1 U 9 h P u k j E L w Q h s d w u y E l T c O U 3 L Y 8 G A x r s o I x w 4 q / R 5 a G 2 X E 3 x x x D r W l 4 E a V P C x A C C q 0 o H 0 y P a c 2 w y O u e f M 9 o 8 4 Y n t / 8 9 p c P f v / g D 3 j r R y / h 4 S d f I D l M m L J 7 p W X V a 0 F l 9 e p Q F H T p E J f H t G H e / f w Q F c 8 8 D e W S l J 7 R 0 F S 0 o E 0 9 i b J w E / 5 5 V K T y p 7 T o j u c O Z s V z X K i T t 3 i i L j 6 g z y i X M a g r N W 5 e v 5 d K S 5 h G X q Y S n / a I 7 4 s 5 R 8 u l R F o c N X A U t K p s c G J z D M v 0 b u I x p t k / j S + Q c D i V L v a y L S 6 m X / s 5 F j q C a P x u h X t 5 M k E y 9 Z z z U F G 8 3 h 6 q m w l G r D V U 2 1 E 0 / 1 q B P + V G m C x 7 N B o x W g u S K Y X P y d P m y L f E E m T j G M T p l D q X E S k z N s u O d Y 4 7 O I 8 1 z b 6 L I J v 4 j X i N o p a S P 5 a 9 T D R A e M P 5 0 v 6 L S Z 9 T + T q M N t 5 p F p Z f m c F n B k m Y W j + a j g x L h b d e X 9 u U M S m J I c 4 l I 5 G 4 l 4 o 4 / U e K 8 + O Q a 2 X B 1 F j G j t T N P E p k g H N L a t H F f / P H + O z j L a w E F q n E T f L A I E 5 p M J G c o 8 w z a e 7 4 4 E 8 7 n 4 8 v p B i l G h g X / G b 7 w 2 7 R a e 0 Q a c w n T c m Y s t j u w z m S q w H H t a D V g 3 v s Q z w 9 x / l y 4 2 S 7 g / x r 5 K r Z K U 4 2 b Q S y d A o c q 6 L h J K l W a G p L R o d H W O q z b H R 6 y 0 h G V c U f R / e Y M N N N 1 O H z I 5 u P E S n 1 U H p W J G f O I Z A K k P + M k V 6 I c b 2 A 4 v N j R H 3 a 5 I 3 y M 1 W T J l e J U y K o H I I T v S Q u 3 b W b K 3 P Q U 8 6 n 8 g Z u 9 F 3 b J u J q / i T i n D r O I 8 e g a i C 3 h 0 7 l V 7 / + 3 Y O X V / L I Z V d g V e K w 7 p T 5 n 3 U N P P A P l r F x G s b L O W 2 U U q m U 4 e K g N P E q U p T s / 7 O F c I a 8 y k 9 c P O y g b x 3 S m F L o l v t 4 3 r e w r D 7 U n H N 9 z h G G Z P u A M 8 f P 0 7 1 p b 0 n J C u 0 N O d k 8 R 5 q 7 b Y S z I a O 8 X 5 0 E s R T T O Z m i O Z g 4 t N s 4 / p A G M K / G H Q n 4 M z I U P j v f q z A t p Z A x D W p D 0 + R f U t 2 l k s a 9 T n R x 6 8 p 8 m 5 x h j P 3 1 P X o 9 c r U l c r P D N n K p 2 0 j n I n A F d n G N m N s 7 P 8 a U x J q T g h A J 3 e z K S F u X d n H 8 V w t z J 5 x o E f q 9 i o W E z 0 b D v f / N z X 0 z i S T I F z i 3 W q C o Z 4 W f G V L h d C p 1 Z F 4 7 a S X M P p U 2 s n U 6 W R G m T c c m 4 6 g S r o 6 z + 1 x E F a F a x h G o p K o 5 1 n W a C T x d V 5 c i w l h 6 d F 2 e p n k Q Y z P V B 8 u E u 5 W x g T c y 5 N Y G n V N O y M Q y 7 x E K 2 V o / g n + R 0 M a 9 i q m / j O A C 1 y a S 4 L O S d 3 L J 4 t 9 K k w f n z h n B M + b i t d P H X g S W y C d S E Z Q + 9 S J 6 s 4 f z T A u t J w N M s k Q l 3 h s 0 p j 7 H o t Y D G U K q f Z O e l 4 d X Y i G b 0 V 3 A F n o u R s P 5 O w Z O C b I G 4 2 E M X A 3 M E e 0 o M a H p H o 9 W s B h z o 0 s 9 D X g C G I R L 1 O 5 z G m A A x 0 8 K m M v n k M 4 m c P i 3 Q 3 h W u 2 g V O K 8 n J a Q W 6 U T C O m J S Q 9 x H z m U g 2 9 Q 4 M u 1 b i d u r 2 s W g H 3 c D 7 7 / 3 K V 5 f u 4 8 P P / 4 j 9 p 5 v Y 9 x b x F G h g M 3 H O l 6 0 i M K z B n n c F g o P 2 x h R H Z o 1 r m u l V p w K p 0 u 6 z T 4 O n 3 S Q + 3 4 T I V f W 7 A E J b i i c a T 9 J i Q k t k k Q Y N B 1 2 v N N M m u M D x L 0 O P D w 5 I j Z u Z b l U n M d V R h o f J 2 D i N B B 5 Q a i U h i t c h N 7 R p E O + 8 d 9 V B z v v n S H z 4 w n i M T X F u F R Q k V v 9 3 h m 6 6 H k u X v w / Y v P p d U + U Z L / 2 B f K J 7 x p D 0 M J q P E 5 D m C U u s A e d T g u u 0 B C h 6 R I K 7 7 c x 9 / O K W Q g d 3 u u e u U z B q 4 5 N O C I A 5 M K X 6 w U s v 3 4 d t t s 5 F F d q z G M + f s p x 6 u 8 q 8 7 l l v J x q 0 / Q k M o y 4 W 8 R b U e u c 0 M 1 G N N Q y k V g R S t 8 Z m S 7 T M 4 f Q m D x D w M 7 S k V x 2 U j o q n y O Z q Z g 1 O 9 r o I v e q V F O K K p j l N H R U b Z + Q g I x U 8 F 5 z r r 9 J Z M g p Q i w d N 9 d 1 N n q O z p C c 0 W + h O t p B d 0 h + 4 e 9 j 8 J y Q 5 0 q l h r o Z S Y m 1 o V p 6 5 M H a v R R 1 J o G N h 0 + x e j 9 h o q C i j B r c q K m o j 1 F X U M n f z s K O 0 n B p x N r I j b u v U V / K R u F N K z V d A e o L 4 a A 6 R i x R N P t L d f s 5 W n 0 V S r t w M + 7 o U K l / j I X g o p k j 7 U c N + z 7 M R b L Y / / w M t 9 5 c N t U e i j D 5 + x a K j 8 a o t y u 4 e S t B S J 5 B m N B Z F R f q H 3 J 2 e M D I 5 m y j / P v L M d Z e r p t x J j z X 8 O e P P s K 7 P 7 i H C Z H L r h x 7 6 g y t j k 4 A r 8 E b K 6 G n O 4 5 v S 4 c J Y 0 + u 4 T / 9 X G d x X u j h y A A A A A B J R U 5 E r k J g g g = =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H i e r   k o m t   e e n   o m s c h r i j v i n g   v a n   d e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3 c 3 5 4 7 e 9 - 9 9 5 2 - 4 9 2 e - 9 6 a 6 - 5 c a d 6 5 3 e c a 6 9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 5 1 . 2 1 4 1 2 9 6 3 9 1 2 8 8 7 1 < / L a t i t u d e > < L o n g i t u d e > 5 . 5 8 7 2 4 9 5 3 6 7 6 2 7 8 0 8 < / L o n g i t u d e > < R o t a t i o n > 0 < / R o t a t i o n > < P i v o t A n g l e > - 0 . 0 3 3 4 8 7 4 8 6 5 1 0 7 8 8 1 4 5 < / P i v o t A n g l e > < D i s t a n c e > 0 . 1 2 3 6 8 2 0 2 5 8 3 6 2 2 9 7 3 < / D i s t a n c e > < / C a m e r a > < I m a g e > i V B O R w 0 K G g o A A A A N S U h E U g A A A N Q A A A B 1 C A Y A A A A 2 n s 9 T A A A A A X N S R 0 I A r s 4 c 6 Q A A A A R n Q U 1 B A A C x j w v 8 Y Q U A A A A J c E h Z c w A A A W o A A A F q A X u t 2 D Y A A K n 3 S U R B V H h e 7 P 1 X k K T X l S Y I f q 6 1 1 q F 1 R G q d C Y B Q B D U J a r D H p n d n e h 7 K b M d W m 4 2 1 1 f R b 2 e 7 L P u x b 1 w q z N d u d r i q b 6 i 4 A B E C A A A g Q G k i t R W j t E e F a a 7 3 n 3 N / / c P e I y E Q C z S p y 2 P w S g Y j w c P H / 9 x 7 x n X P P P V f x y u V s C 1 8 B 5 w f L S O 9 s Y X C 8 v / 1 I B 5 v p 6 + 2 f J N j 0 A f r q f V 5 o I 4 b A s K f 9 2 + P j 8 1 U 9 K n V F + 7 e / 4 F 8 c r V 4 x s R m a O D d U E z 9 f f 3 s Z N q 8 B w 0 c 8 0 B q 0 N F c a f G O s i m R 1 T f y d 4 d C O 4 N b v l n H 6 e 5 P t R 4 B I a Q u b 8 Q D G f Z v t R w C n d l R 8 / 2 D R I L 5 3 0 P n 8 b 4 y W o N f s l 4 V K r Q X d A Y / f + n U M R 1 + 0 Q 6 P V t B + R k I y k 4 f T Z 2 7 9 J u B 8 p I J J x i Z 8 P 9 a 9 g b n t C / N w N u 7 6 C g E 2 B f l u z / U g H y v b 3 x 8 Z q U o P k V m n v + A p Y N B f g 0 A + 3 f 6 M 3 V 6 j b P 3 W Q z 2 X a P z 0 + e H D / o k x / Z C h o / L u + M m U V f r + o J z F v 4 c w P x z F x t g + x c A I 7 W a V Q J o a s H G q F D j x 7 o 2 c 6 h v T m 6 z v Q q G p Q q x r i d 6 V C I 5 5 / 4 5 X I A c r U i 9 m w r v 1 T L 8 r 1 M F Y e b G B 1 b h P L t 4 P I J D M o 5 A o 4 9 Q s P F K p e g S 1 U Y 0 K Z S s V y + x E J R 3 0 m H A 6 E c G p 4 D v P b Y 5 g J L K O Y 7 8 j s p O 8 z n B 1 q Y S X R q 5 w y H l u h f O Y G v j 1 V x s n + G g a P 9 o l x 7 U a q q I T D 1 I B F 7 8 G Q / a z 4 s u h 8 7 b 9 2 o N F q 2 z / 9 B X 8 O 6 B b + v l E / U q s r a N Q l J Z F R b 1 W Q q m 4 i M 5 t D s y 4 J 9 o k f + Y Q C D b u 3 x e 9 2 z Y D 4 b j z v E N 9 l G D S 9 i q A m i T 0 9 K C m s j L s f r 4 j v N k M A f m I / Y 4 e G M H F y E D a n D S a L S f x N r e r I X a 1 Z g k n r F j 9 f + 2 A B z V Z d / C z D b d L h 9 s Y h n B y e h 0 F X R X 7 h V Z y u h K B X 0 / P W r O I 5 T 4 8 W k W t I 1 1 5 u d h T u s R X q a K C G 9 a Q K x a o C 0 e V o + 9 E O H M b 9 7 u 8 g j E w N t X / 6 C / 6 X j q O B K l 6 Y K r V / k 3 D 4 5 A h U a h V u v b 2 J e r M i H r N r B o n y D S N d a U C p l i x x f r U o v r N S y Z 6 M k b q 9 g G / R e w 7 a y u L 7 U 6 P S d x k K R a + C X X t z G c e f H 2 / / R g z q t i T k D 0 O j V U O t p q e f p O v w D B o E k 0 q V 4 5 i P l b G c S G I u Z C d l m s M t U q p b 6 4 d h O / Q r 5 A f c p H g q L B l P 4 M M l P b 2 G 7 3 E L 2 e Y W 9 E o b k o 0 l 8 X 6 P r V D B l W 1 k 7 i 1 g 9 p N Z J M N 5 8 V i y o B L f G T c + v t P + 6 d H I Z w v t n / 6 C / 6 X j f k j b F k s J 3 Y 6 p T o w l 8 U U O d u U w M v c L a F S a K B c k B W s 1 W z A P G / H p q z e x N r e N 8 G p M 0 D O G Q W / A 3 P 0 1 b M a q P Z 7 u W 8 S O + O v 8 U A W 5 T B 6 p W B r V S h X n f t w b 4 x x 7 e p L + n m v / 1 o t s d Y c + X A G j r n P V F q t Z f H f o 3 Z j x 6 D H h c u J 4 f x X 2 L i X X G S 1 Y j G l Q b U i v o 8 t H o R n F m R + N Q g u L U C a n S o o N H z s p Y d V x E F r F U k w F r 6 W F z T v 3 c e y J Q 7 j 8 1 g O M T Q T g n X G 2 n / l w X H 9 t E 4 G T W v Q T N f i q + D J e / R f 8 c W A 3 N H G q n z w I S V G F G J F B J 9 n o X D o P i 1 0 S V h n 3 r j 7 A s f N H 6 C c W u W 5 V l H D 9 l S B O / a x P / M x e b i 8 4 + X H q e 2 N Q q R 7 t B 7 K p H K w O S / u 3 D j 5 a 0 u G b k 5 J S f x U s R D T w W c l z h T 0 o 1 q T r / j Z 5 z W R j G S q F F m r o K U 7 U 4 8 p v l h / f Q 1 l p 4 D h u m v T W Y d Z W 4 Q r Y s b 0 e w h M v H s H O x s E W g X H t v f u Y u 7 k g r M 3 Z n w / t C w J l r D 7 Y x M r d r f Z v f 8 G f K l z G R g 8 F S 5 e U u L + j J h V p Q q c G r q x X 0 G h Q L N 1 W p u 7 5 N l t k I e 9 V J l Y + 9 j a s T L V W G b c u 3 R W P V x K 9 s d L Z H 0 4 I Z Y r n V S i X H 6 4 Y r E y l Y i 8 V Z X w d Z W L M + O p Q 1 x U Y c F z G 6 f F 7 4 r F 0 S V L 4 0 m q T l E g j E j L P / v T M 4 y k U K 9 I M K Z K M u 7 / f Q C J Y Q P 9 I Q P x e y + 5 / m 5 s f z w n X f O 6 7 R 5 F a a w q L E 9 u J I z m n w B z x Z H b 7 j O s f S x c 4 d m Q I O 6 Y J X H n / N h b u L u P G q 2 H c v N w Z g O 5 J / A v + e D g 5 I A n 5 C + N F H I 0 G 8 a Q p C X 8 w R o K u h p K E / c K I D p / e C I r n M A x G P S p l 6 T W j h 4 a E 4 h X r S f G 7 D I v N D K 1 O K 2 S k 0 I x g 6 A z R q O o a d C 4 t c i u 9 I c K 9 H Q 1 M i g L 0 + o M z f T L W H 4 T b P w E f L n L M 9 H C k 2 3 R T R q G W a P / U g Y W M w e e / l 2 T 1 / M Q y 7 o W U M C v 9 M I w p s H w j h r 7 A o P j b Y y n U t y Z 7 v c q J b 4 + Q x + k k I S w j k r I t 3 V 4 T 1 o Z x + v l D Y q A Y O p X 0 3 d P n x s n v 9 O H Q y W k o l A p E c y r i v C P i b 4 x n x s u 4 8 J 2 T m D 4 + g T O / 9 O P w G T 2 W o p 3 0 p G o / S / g L / k C w E K X f m 7 l 9 G K 6 9 v Q g F T Y b v a T e M / Q Z 4 n 3 Q h 9 F E n U f X s 6 U E s R z p v x g Z Y h o J E r p R q I J S V g v j b L 5 N y d X 2 u g i 6 C v 6 r V O q L F Z V j G T a j l O 8 b 8 W F 8 N 9 9 6 J t H / b j 3 p T W h s 7 d K 4 T A 7 1 A s d e j w M r c D Z P G t S 9 T y Z g Y P g R N y 0 I E z 4 5 n x s h r U f x k U 4 7 g 2 L l p 4 a U Y j 0 3 5 2 I 3 f + W w B d 9 7 f E J b o 5 P N T u E G c t k r W J x e U 3 m b y 5 C i M F t 2 + B V 5 l w 9 j + i S 7 e J n 1 w t q z E + v s r N H j 7 u b I M v Y Z i t b Q a 0 a x K x F D f 3 K P Y f 8 F X h 9 8 W I / r e s d 4 y c h U l n E T r T 5 M H 4 u U R V i 6 9 + i H h d c l A A X 5 o d + E 2 W 9 t B 4 J t e V F O S J 2 J P M + Z u 4 K M F a R 3 y 3 I u T F F 9 I t J + / 7 A 4 n y n E 1 m s 0 m T v 7 K u U 9 4 p R j J u L v W q T F 3 1 j O Z 2 N S M D 5 e D S + t 6 J C t r u 1 / Z W q j 9 l 4 N B l 4 D 8 P c k L x o m 2 3 f l o D Z f f n M X d m 3 f 3 X d e p k y e J j W l R a i X I 0 7 Z E t m 8 v H i s p M b m 0 C t f T V h i t e q E A V 1 / d x P l f S u n v f K 5 A 3 F j K 9 T P 4 g 4 L p G z Q Y C r Q K A 1 D q A j A 1 E n D 5 e 9 c X G C 0 a M b Z G N z 6 9 D 3 X V j O P f G k Y x V y S K U I H T 2 0 l y P A h p E S Z v 9 h f 8 Y X B h u C o 8 E o M X z H U H K A 4 v 2 n Z D y w u j p G T P j J X F o u x p i n e Y v v G D / E 9 G 6 n 4 W j q P S W k 0 o R T G X t U S v N a B c q u D e x Q W c / e Y x w U 5 4 7 q + / G s S 5 l 4 Z E e l 2 t l C i c r K T 1 t j B 7 j f s r F a 6 8 u o Y L v + x 4 o L 3 g d a Z c r W M 0 r J p + e v + D 1 z 8 5 / j v a 1 / G A p V o W W o W J r r c s r j G T y G J g t F 8 o F x u K e D w O t 1 t a w + I x Y u O T a 4 Z g I f r H Y / F I D + U z 1 2 F f f I B a n w 2 L H 2 / g 0 9 9 e Q T 5 d g N Z V x L W X t 8 S H z H + x j f B n c U S C U d x 4 a x 1 N 8 m Q M X i 9 Q m o M Y d N d 7 l C l R U O H y r x d x 4 / d E G 9 o c 4 / Q z R w W N 5 N 9 N V l O P M j G O B K q g O f g L v i K G H R 1 B k c E C I C s T 4 y B l Y v D z m C H I P 3 P K u F x t o V 6 r o 9 K U a D 2 L D y s T L 9 r K Y G W q Z m o i R g 5 / E E e m o E c k W Y F G o 8 a J p w 8 J Z W J E d y J C Y O 9 9 s Y i t x S g y y S y S o Q x 2 r p K R T p b h 0 o 7 C Z e h U 3 X R D 7 9 x P x 2 Q 0 6 N Y 0 S g O i 6 S k s v 6 2 G U z e K c k 1 P D E e P n d w 9 b G a u i y 8 G G / 9 D H o k i N p p 1 4 d F y N Y m 6 8 o K w 0 W y k M M W F S p X i d 7 r s b D Y L p V K J a q 2 C u Y h a j M u N 9 + d p F N T I N y U F V g 7 a 6 z C r O i 7 0 G 6 M V 8 U S + W b o / n P r + C H y H D D j 9 0 y P Q l t 0 w 2 0 1 E 9 2 a E 8 L P G n v 3 + F F K G L H y D X p x 5 c Q T b u d v t d 5 I Q z s 3 S e w G f v / V A / J 7 b W s P Z H 4 / h z L e n x O + M t l 4 9 E i 8 Q 3 T s / / P W y N P + l o t b 8 z 7 N C T 5 M s y G C Z + P Z 0 B Z + s G u C c b v U E 7 g 5 t 7 2 I 9 0 3 p W n F M v u b H + w S Z 8 T p 0 w v l q d R P e v v T t P v w N 9 F 5 Q 4 9 o 0 p j M x w V Y M V z o A N v j N N 5 O K S k K s U X e U 9 J E M 3 X p G E X V 7 I v b u t F g o k I 1 s m m W y 7 i D C F C e d / L i U K z G 0 D M h c 6 J 7 5 n C z 6 h V O E P o l C 1 a / + q T Y n 2 s S K z X D N Y e d Q a D b R a P d F Q F f Q 6 P W w 2 G 9 7 8 T + 8 j f u k a 4 p V F j L 6 g Q r 1 V x L 1 N K R e g Z I / x B F 0 f D 1 g g / A B 0 6 y I r w 7 + j U a G B U W L u 7 X X h 3 i o n T o i V 6 W K + h L M v 9 e P e x 6 v i T Q 6 d H R P f U 6 W g W E H u h t c y L R T m 6 R e P I L I d x c j 0 E F 3 k / h q / x 4 F V d 7 A 1 / S 8 d R K D g M H U y a z J 2 M r 1 z c d T f m 4 b e C 7 m y Q Y Z M + + T v z W Y D J 4 Y W U S Z D y 4 H 7 l y F d 3 c K 5 n w 9 j + 7 0 I c p k E y u S p E t G k K P X x 9 X s w M D S I 9 T W i e P K 0 0 n e n Z g S H D x / b F e p d k A y d e c k r / U g C d e W N e R z v r + 8 q 0 G Z K j V B W i s u a p G X P T U h Z 4 c u v L 4 r v v C j M z + W q i F z F j S H b G W h I 8 V m x 2 D O V G k l U 2 m t M 3 W C l Y i Q i C Y T X o 0 i n 0 z h + Y R r + p 0 4 g f l 8 r F n R t q m E U q t J r l U 9 1 W a E j z 4 5 D q V F C p 9 e K i / 7 u U R W 5 t y o 0 l g a s d x b x / G R J r E w b z d I i q 8 X T y 7 N z l Q g N V q 8 7 3 s 5 0 K i g 2 L n U 8 I X t A G d W v U P g a s D 7 c 3 f + 5 w 2 l s o t / W o B i o A p u + K e K a b 4 y F S A 6 J d h U k a 9 y N U / 1 V G L t q 4 f z W L n N + A O Q 4 R g a z A o Z c T 8 d W 2 m 0 Y x Y m n p s X v j 0 Y L d q 1 U n 9 f / X R 9 c v g A 0 V j V s D o q v c t J 6 1 O e L L Q w O D k k J r / W S + M 5 g p e B Y K l X d a H 9 f F 4 9 3 Q 6 u U 3 q N a q e H O K y k M E b 2 d c B K z I q p Z q 9 U Q 2 g 6 h V q 2 h / 9 k Z 8 T z G 8 x N l D F h P i t R / q q i G 6 6 w T W r U J d f p c X g f z 6 A f 2 K z L h 0 m v z o i 6 w b 8 w P h 9 0 O l 8 u J E U c D M 2 d G c J f i Q o Z w Q I R H x l B N u r j I Z h T + E 2 4 0 1 Z X d t S M Z G s P + l 3 N R 7 M N w 7 p e d S Y 9 8 G m v / R I P z s G z S A T j i l + j A n z s c h u a + 5 Y p k U U k G S o U r G z p k y k p B 6 V Z j b g z b p e e N u + o S N W t / u U x N d B v M r w o O d / h 9 O A y Q E e 8 q N 9 u L b i M p X E o b s Z 0 E 7 n y 6 K I S V 2 c n A W Z 3 I F B u 2 Z s V 3 f v z E i E F 8 b y q r i J M C c V L C o u h D P E h y t + v C O i h W M x S S K A W N P P G S Q 1 D K m 5 / f x b U 3 1 s U 2 j b 6 B P v G 9 l l o S C Y Z Q m g g X P Y d h 0 N j g M D Z I n p v Q t M z g 2 l h O n R c b K f K q n X i w W E m J c q U n f z 4 j r p u / l G R U 3 v 7 o I 4 o J J T p 6 f I 9 x U W 5 k r r V / 3 A 8 l j W j / a A C b N z f x x M 8 n d w N K G c H b n Q U x O V W + N 2 U u p 8 V 5 s O U k B M P / n B c 3 X 9 t p / / Y X d O O p k Q r R Z y U + O C A t 6 2 l X / f M X K 9 y M r 0 x K 1 c T z Y 3 m M k k I d h B H n w Y 8 f B D m W e B j c p g Z C 6 x 1 j 2 I 3 u + Z V x 6 7 1 l E d i f e L Y T M / e T p e f k x p k X j o j X X H 1 L s v I M T i h o 1 E p s J E Z F / D I + M i m U S 8 7 + y R j 7 5 g R 5 y w o K + c K u o p x 7 / h S e + C W x L K J p / L m M s f F x 6 A 1 6 + G 2 S U r J y c R X F 8 s I i K d k K 8 p 9 z W d E E r J o + 8 u Y W W O g 7 g 2 l g G W l s z s f F z 9 0 4 d F z K Y s o o 5 I q Y u y V V v D / S Q z H m r y + h / 7 D z Q C t h 8 H Y e Y 8 9 k 3 7 O Z 0 K z 1 Y N B 2 S v y 8 O r f f b Z / + e R + C q Y d b P B n d a d k / Z 7 A 8 a m g 4 L q 7 v r w L g j B s r 0 Y m + X g + t U m r w 7 Z n 9 c 9 O N C b f k u T I U t H M 8 F M 1 J 0 9 7 j U N q Y / 3 z / G t V e R B 4 8 O h Z j c B z D G H 1 e 2 j M l g x W j 1 i r h 2 r t z 7 U e A 8 y 9 O 4 / a v O 0 r K 1 e e 8 6 Z C f q 1 S q R K K g V m u g X J d K 3 G r 1 F g J O r V C c + + / G h F L u p W q n v j u B S + / e w s 0 P Z w W z k p / D y m U w G m A b V M N h d W H 4 + 3 6 i m j X s 5 L N Q K X T 0 p e 5 R o P y y t C R U b m T F d 0 a 9 1 j t w J o s R h 0 5 J i R I x s t s 5 q X b q I B x 9 4 h D 8 f V K J U T e a t S Z K c Q W u v y V p J s O q 7 z y P P Z P T 2 E l 7 p t u L f H t h b a X a P / 2 X D V 4 b Y g E n u d k H p r n d G b e 9 Y O + v V n 9 5 o s e m b 8 F L H k 5 V i 4 v f r / x e C t g 5 D l m b l 5 I a x y m O Z t z + R K p k 6 A Y r C X u E Y 9 9 7 d H F z c H V b U D k G x 1 F s E O u t s l g f Y v A a k a n V K 1 N H v t 2 7 c 5 a I o P i e q q 1 h N a k l Y + B B p h o V w q 5 E U 3 i l f D 2 G 8 7 8 c 3 l f z J + P J 7 5 / C 6 R c O 4 9 p r H R o n Q 6 V S Q K + y S b / U l P C Q o h U b S X r / X s O v 0 U v G X K e y I F X e Q j q d w a R f y h b u x e U 3 F y S F c u o 6 5 T / d W C G v U q 9 L d K F O A Z 7 s W h m c v N C b N C K t 3 g 3 2 V D Z d / 6 5 n k n G m n c L s B m 9 K X P 3 w 6 3 P 8 P y d c 2 T h 4 4 f G b F E h / W S J m Z V m i N / F I A h + / c R W 3 / i m N S 2 / d R z L W M V Y i + 0 U K e 5 w 8 X G Q n K r Y 4 m I 8 e F n / j O G R 0 p n d + T j 4 3 i Q c 3 O 1 6 E I V L H e v J w y S I p 4 I a Q B / m r G 4 N j + 9 s j c D U 2 e w B G N l 7 C i Z / 2 t k H Q W D V I 3 q F A p w 1 S m f Z P g M u + T L Q s T 9 5 Y g X K x i g R 5 r l w 9 i o a i J B I W S m c D k S 8 k I 3 E Q W O m u / E Y y H j J 4 f U r O S C d u p i i u s s C k d t H j v W t f u v 6 2 V 2 y U E Y w s k j e r w + k 8 e G f F 6 R / O S A o V L S 1 g b y z F i m R M d U q G M o 3 t f W 7 1 5 H f G c P f N u O D D / C W D d 0 4 e h O 6 B 3 0 i S y z U 2 Y b b 2 F i Z + G e Q U 7 p 8 T L g w / v M p e T g v v R b Q g M Q P 2 T n a L S 2 S 0 N D o 1 n v / p e R z 7 h R n n v j + D l r G z o M 7 0 a P 7 W E p L J J A L 9 P l h s F h w N P D q 2 O n L 6 k N h C f v O 9 D g V i G f C 5 T A j r x j F 7 I 4 h L v 5 k V w X y l V h D U 7 s b L D 6 + z y 9 a l z X + 5 t a 7 1 p S 4 4 j n W 8 F N M + i 7 r j C W 2 a f t i 0 / X S P K h J a p Y j 1 V t c V C M W N K D S i s D 1 B C r k n 1 u n G h Z 9 M I b J 9 c O z n f U q q f E i T A 8 1 W o k L Z + L P X 4 / 0 I T E n Z x M s b J h z u f 1 Z Q x 4 d B 2 a p J C s U u 2 W 2 Q 1 p J k c M W D m i a I q Q R / 2 T U H 7 7 R V O f K 7 G Z C r b 8 + 3 H 9 2 P z Y W d X Y X k j Y n D 7 U B 5 / J u 9 n / s w N M i 6 / j k q 0 w s T B V h 0 0 o T u R S P M F n G / d 9 p I X 4 N Z J y n L j d e 3 4 f I 5 K K 6 o w W R u b / e m + d r M 3 C C m Q I a u z T A Y h 0 9 P w u F w C G + 1 F 5 V m 7 x a c a k O i Z 1 w x U C 5 W i D Z t 4 c Y X t 5 F O Z A S d O z d Q w u E z g z j + v a N Q l P V Y v b c l m p 6 c + Z X U 9 u C g 5 A b v 3 N U q L D h 8 4 e A 5 V + w x H p y g Y M g 7 e j V K H T z G C b i N Y 3 D r x n B q f B C T H i t i n y h J E S R l e Z R S 8 d p X K t o b Y v D z 8 x v S t R q 1 R V j b b R v K T Y q Z L q V 2 E 3 F H + o k F P M S 4 7 Y J k V D x l 0 H Y G J m 1 n o Y 4 n g d O D n j M d 1 6 b i z f w H 4 N B T H R d 5 n l w e I 7 I e w 7 U 3 p E V f G Y F R 7 2 4 Q 7 D R 1 h I S p I 2 8 I + z J 8 t C f j p V G 1 8 O S w V N X x 7 H h F r M 8 w 9 i Q i / + T B Q f d B R Z b q + T t Q + a c E z d p c D O P O 5 1 I m r F x X Y N h + D k a 1 E 1 d f W 8 f Z n w 8 I B T I Y D D 2 K w g W m 2 3 m p a o X X Z W S w h W V q + M l K J / H B X o 7 j k W 5 U W K D a m P 6 h F m M / q m L k n B V W h 1 k E + X c u z + L q W 4 v Q o I R N Y m r T p 6 a R 3 M 4 j t C l 5 K K n O b z / M G v c + p t O N K 7 + T t k h 8 G e Q U v V Z r w O g T A Z J Z u 1 h P a t L j u W p 4 N y m y F w 5 v b 0 2 p o H 5 t 2 V 6 n W E 0 G b x w 8 / Z J P / N 2 s k Z S s 0 S q h V K p g e / v g g l s u X 6 J 3 Y v / U K 4 U 8 Q a n Z j F C s 7 f c f n f U J r e 9 3 8 b 4 R D 8 7 9 d A w 7 G d 5 4 x j f P d K 9 O k y n 9 f S 8 i q / v 3 n 3 T j 8 s b + r N d z p E S m d u U E L 3 A e 8 t W E c v F i J H / n L 8 5 u / a m D v e 6 e 5 T 0 0 K 3 n U Z 0 6 0 f 6 O 4 d M q P E 0 9 P 4 9 J v H + x W g N 9 4 b x n n f 9 6 J X 1 l R m N Z 1 e y S r 2 S 7 m k v 8 m P 8 6 C y I r n s 3 Q J H M 2 L S 9 v r N S x t I d q L d H 0 T 1 1 / f x O g F K 5 7 8 2 S E Y T E Y c H j Y L Q z Z 5 e h B 5 Q z / W 5 j a h a y + 8 7 s X 9 K 7 2 x z N 4 G K S e 7 0 u v y g i 7 X 0 H F I w b S W w 4 Z I K C L u S V Z M r V W L P q t b Z A M t y k E Y l R 6 U y 2 W E t g 9 e l n l w r Z O m Z / A W l E t v 3 c K U p 5 P Y u f 9 u R 6 6 1 S q N Q L K 3 K j P 7 + A P r 6 / F h Y X k N x z y b G J t E o 5 b D t 4 I V Y 6 5 g F s V v k 8 s i D V N L V A 2 k C Y 2 h q f w A q o 8 9 W R z a R Q y w U 3 7 f n p B t D o 1 L u / 2 F 4 o u 2 J v i p 4 / e X r v O 5 f E t 3 X 1 4 q 2 1 z K K v T E V K x 2 r 0 Z M / O o L P X r 8 p H q s X O 9 a J 5 2 Y t c R U p i o / k U h n 2 Y g 6 1 V K n N S s V g p U q l U i I Y H + k q n H 3 U s k S 0 I C U 8 G A / e l u L d 8 R c l W U i S w O 9 d H + q z 1 s V G Q s a V X 3 d e y 7 j 5 2 Q M c v T C F T F W 6 P 3 5 t u t Z b M q U z S M a T F c c I H 7 G d N M w m s w g p e K F W x H A B 3 2 4 W s R v 8 N 1 3 7 O U Z S d J f 7 4 P K o I + e m h Y G X a S 3 D w h U c X T j x n Y M T d Q x W 5 u m J U S x u J l A l J R f e k C a I F 3 s P 5 H H h L 2 J E L U o I n P O g 7 3 k v t H Z 6 Y n u i t t f C u P 7 a / r q x g 7 C 9 G o b N Z Y G 3 z 3 3 g A M j Y e o g L 3 Q s W P t k T f R X 8 q S s V F y g / M 1 a B K y 9 R s 6 Z 1 Q n g S u Z M U X 3 8 w J S l F 5 f B T 4 v u F n 4 2 L F g S C R S T n a D 5 b 0 N k b u / P E M 5 y s d 7 y B / P h b b 7 6 D Y k i F V O n h S t S 9 b u Q 1 T W D l W k z Q v C M / b K e Z 2 z C r P T 0 d i x j a d l c j V p Y L v 5 A U + t J b d 3 H l j U W c f o b 7 S Q C 2 d k m S D H 4 u f + 2 t x O H W X 4 e m T j 1 S d m T U C h 0 D c b m 9 j h d O b a B U 7 2 Q O u 6 E i I 7 N 6 O 4 S r L 2 / i x m v b R L U C u P r m E g p Z a a H 4 + m 8 7 y 0 E P w 8 m Z A e R y W W y F 4 2 I e g r l b U P 2 P f / 1 v / 6 b 9 9 1 0 0 y L N w g N u Z n A 6 Y Q / c d k g b 2 0 u + v Y u 1 W D C o t D U Q U K G 4 W Y Q h I g e T 2 R v i x m 7 H w e z 5 s 0 G T r y f t 2 m O p a 9 b 2 D / j j Y z N 7 E c b + N O P J + 6 v j H x C F v T d y P 2 9 Q U 9 x a e z 6 P p c 1 D 0 o U K r l q c 4 h o L 9 h J q C 8 A Z u b 6 m w G q 2 L v g h s I T k u o m 8 o a b c o U J + C y z Q o 1 k r i p R U Y N R z 7 K m B Q u i R e T 9 E + v y a V S m N i Y h z p z R q m j v U q R z f 2 e q x q u Y F + 3 y h K j U 5 A r 1 e a o V f 1 r h 0 x e H a Y / u k U d v G Z j M E p H 0 J z e f Q f 6 n 1 + q d E r 7 E Z 1 b 1 a S F e w g G T w I r T o 9 l 9 g U I 5 J T E T s i D 6 e x o t C K w t D 1 v t 1 w 9 z l Q R Q G H n + 2 H e 0 Y F p a U K s 9 W I 2 6 / H 0 F C V M H R I K s a V w Q m M U j M l F n k N 7 X s 3 G o 0 w k V f d i M 1 D p R M x 1 H 7 k c l + e J G A 8 + e 3 z e P a X J x E P p 2 C d s c B x W r p w H o j + 4 V 5 l u v b r z j b o b n y + S s G 0 U i P 2 S D 0 K 8 r 6 d 2 f D B K d d H g b N D 0 e K K 6 P r 5 p 4 R + 8 i j d a B A H r 7 e 3 X C g 0 Z q I S R L U b N V x Z z J K Q t v C d I 0 q U E B P W M F S 8 Q 5 N v B j L u 3 Q B 9 K 3 s H T n 0 v V V E p u x d 8 W / B 4 3 D j z o 4 f T m Y M w N C 5 5 F K d 2 R H g k / j K S d z o I c l K I y 9 Z k c C M X t b s 3 6 y d T R V 7 A l b 1 c 9 6 Z A G X v X u B 4 G t V G F U l J i I q x M D D b S D k 3 n X r P V / e 8 / M O E R l D m b S y O 1 k 4 d O Z 8 C 5 f 9 W P 8 z + a x p 2 P O p S 1 X O 8 k a d Q k r 9 1 g p b f r A n B b h n o V i t 0 m T 5 b P d 3 B A + j C c f P o w P n 9 5 V v w c f m t n X 8 0 f Q + E 6 u C L i 6 b G S K I 5 9 4 h e d Y H Q v E s X O Z b r N B 8 d y j 0 K 1 U Y R a o R a x w 5 8 y m N f z Q i 5 T P A t 7 Y l I U p U o D h c G D b 8 9 I l C Z L b J s z f w H j C Y S L 9 + m X O u 5 + K F F w k 5 F Y R f s e O d 2 + O r u B q 6 9 u 4 e I b D 3 D x 1 X n 8 / u U r W L r / 5 V R m L / j z G F + y H 1 X g g K k X r c a U f e N i 7 1 K t o a B 4 T 7 2 r m P a u v V R m d a / c y U m H x 1 U q g 1 O P R q 2 J Z E G 6 T q 7 b 6 5 b F e q s 3 i c D I p H J C I S w m G w 6 f 7 f R d 5 3 j t 6 D O j W L g p Z a v 1 a o 6 x u L r C D K u 6 N + a v E l v g e k O T k m K 7 9 m M C q n b 1 O A d X c i D 7 O L j y 1 g K e / t V h 3 P l k G d G y 1 J B F x s 6 a l C 0 5 N P H l J f / B j Q Y W o x p R S X 1 3 R 4 t S j X f 6 A K 6 u r r R c n P m 4 K N Z S y F Z C G L a d Q 5 G 4 9 N 6 t J X 9 s V F s d q 8 f o F t h 8 b H / t I y t J Y J g m j Q Q g F o 1 i I 3 k I m e Y a 6 h k N P n 3 l H h Z f 7 y Q f + G t 4 e g C H v 2 f H h R d n 8 N Q v Z 6 B w F D B 5 t N N l 9 a v g Y W l w R r n x a E Z T J z p 2 Y l y H R R J O X u 6 Q i 3 g 7 e a 6 W U C 6 Z I n a D l S q d e r z y t O x S D i q i f Y f b O x J 4 G x I r Y 6 4 i V T p w p o 4 R z 3 c + h 7 d t M J W L R W J Y u L W K y 2 / M E 8 W t k f J L z / G N 2 0 S c x T T Y R a 8 3 q X p p I C O f z 5 E T 8 o r 9 Z E q J L B D o B 5 m v 8 m T I N O K g o t j V P Y 3 S z 3 x P m q Q T z 0 2 g 4 l l B r U I 0 5 S 2 6 M L p Y / 5 B E D W Z v P r p F L m N w W I X M 5 6 t i r 8 / x v q r Y h 7 N 3 i A + y g A + D U e O A l V w x V 4 E Y 1 D Y M W k + 3 / / L H B 9 + H V t G b W c q 6 1 c i V G v j o V g R N E 9 E H d S f m 4 0 w f e w q e F 5 6 f u c I w L g y o M O a 6 Q D F s A 2 d + 7 o f v j D R 3 D K 1 W i 9 + / / w G q 1 S o y m Q y i k S h O n 5 L u n 3 t 2 H I R E t X f t k H H l 9 b Z H a / U O f L 3 Z S f S U G p 1 l j 7 b Y t B M N k l G I F i R 5 k T e i y p D D o 2 b X e 0 c + 3 1 9 C p D c x Z V / e p Y k H 4 f r L O 7 B O S q n 6 e F 5 6 Y 4 V Y K W 5 B r 2 A F I U 9 P / + o N J T x k 8 z d T K l z d 0 M I / 4 B N e c r U 6 h P G j Q z j 3 o 0 l S Y i V m r 8 4 J f W j p S 1 D Z H p 3 U Y q V P Z H e Q b W 1 2 m c T 2 P c m e q V B 4 e B n / m K u z U M i Z J k 5 p M g r Z I s 4 9 e w o a n Q b n f z C N 5 d u b I q 2 4 c n d T 1 I A 9 C o m 8 5 N 7 V z r z 4 / m V g R U 8 3 H o + + D F n P k J L 2 / U l R v u l 2 L w M Z r A j 9 U w O 4 t K 5 D w z R M V E 8 N k 1 Y y 4 c r N J U E D W V i v r L Z w Z 0 e H F y Z r u 3 N l D N T J c n o w P D I s l I 5 P m m B r f + 6 8 t C T C t W d e s q A T U + O i Z 8 L a 7 M O N G y t V t 2 K p f T n x e 7 I m Z e I Y 7 K 0 U J K C y 0 e W j a m S w k + k I f k v s J g j Y O s W r N 1 7 d v z Y k G 8 m l W A m + p 9 w k C 7 1 j o 2 x 1 2 B I X 2 L Z a 9 P l 7 / h 3 9 h W n 3 Z 4 + Z D b G i P T 7 S + l y l L i 3 b B H P S A v a w g 9 7 j G t 0 n K d 3 F V S O O O R O 7 1 J Z j q q P n p 8 V 3 X d 2 J e l s 2 G V w p c v W N Z c x e D O L + Z x u 4 8 c E 8 l q 5 v 4 i L 9 z t h V q G p u z 0 3 Q h T w O 5 G a X 3 G t 6 9 v d 0 s e 2 X 3 X x j B y O n p q A 3 6 D B + f A j l b E t s r e c F O t 4 / w g h v R k U 3 n N u 3 1 u A y S 3 R s 6 s z B j T k Y y / H O w D Z b F L D T v 0 d R E c Z 2 p i 4 a K 0 a y D d w L 7 6 8 6 / m P B a u m l d L d f j 2 B y j 5 I V q k q R T r e 2 t 7 K z s D 4 1 q c Y x f w n J o h r l a k P 0 y D t 0 X m I I r E T d t O n W r d t w 2 H s z X B a N F / k 1 w 4 E b B e 3 q T o F s t S n N k W u o s 3 7 I I 8 2 e Y m 1 b i p e D a 9 I W C x l c c F u t S N 6 P v U 4 s 6 4 T D y M I t i d n N V y I 4 8 8 u H r z l O e g x C I l 1 m j e h Z U a k 3 S b l 4 E 6 E W l n Z 8 x R U d 2 V q v Q U h t Z H a z b o x u i Z C N D s d x D C u N a T I V R a l Q w r l f D o g k 0 D P j V S x 8 F h U K x c 9 n 7 3 7 n 4 x V 8 8 e Y t L F z e p v i + 0 3 n J 7 r L h / E 8 n c P i p Q c w 8 2 Y 8 z 3 5 r B + W + f w A + + f Q a x 5 Q Z U / + 6 v / + 3 f J G 4 m Y R m R Y h + Z M u i + x K M w r r 6 + i v 4 Z a c I M J r 1 I i 9 5 8 f R v b 9 3 M 4 + 8 t + w Z d l 6 F 1 S e 1 7 O v M j N O s w 2 k / B u z d k q L G N m b L 6 5 A z 1 N I H N f G W x p Z P A W c B n c G 0 C j M I o S k Y e B 9 / 9 4 z P R 5 K i N s B j 1 8 Z p t I Q 3 9 l y D z m D 4 g Z D 1 t U C T d + s y V K i N i S r g W j F M R K 1 C V g r Z N 1 J 0 N j L o q m o e y V e R G R l a Z R z u L u 7 z Z x 9 o f j I v B O V J a J 1 k q l Y h L V o f m 5 f A P + A H F 7 m t N i s Y h S q S T 2 A 6 n t J X h c v b 3 i s + k c z Y V G 9 I r g t Z t a s 4 A a K Z 3 X 0 0 / C S n N c 0 1 L c F o b O o B G 9 F 0 2 c m q f r c J i k b C 7 H K i 1 1 j e Z c h z q Y I t U x a P F B S 8 N 9 / a M 7 2 L l F j 6 o T U O o a W L g S R P / E o w / d 4 z l T 0 3 0 Z t V L q n L 2 U X m E T N L 5 b e R i R e z H Y h 6 V l g F B W t W 9 p h T c U s p L c f D m B 8 f M u G A w m 5 L A l 0 v S 3 X t 1 G J p v C y L N a q E m W 5 D P N A q M u e A b s G J 7 p F H o z h e W l A n n e t v I F 2 H Q S L e d r 5 P I v M f K 1 Q i d Y D 4 d C P V b u Y e C A 8 u y P 9 6 d f T / + s n z j I f t r m 8 u 0 v e e d N Z r E r S f R 9 S 7 I + f T / q E 5 u 1 w u E c 7 l 3 b Q K 4 s C Q Z 3 s D k I a k W v U M i Y j U g K y / t / / l S x n b s l v i 9 G 1 V B U O s a r Y f A T 3 2 9 g 3 F 3 D u K N I g t p E 3 5 A k t O V G B n N b R c H Z o 5 l 1 O A b 0 i M W l g N 2 l 2 9 + / 7 r / 6 1 y / B 7 X E L 6 s I 0 6 Y 3 X 3 x S P 2 7 z 6 X b r G 4 G Q H Z x h Z W V k x m M K x 8 t 7 9 W G o W y d C q 9 R g J H C G l 6 6 S 5 T S Y T K V k M + Z w 0 3 w a t B e l U G j Z N X / s 5 C l x 5 b Q V n v 3 k C Z 3 8 x g B P f O w 5 L P 3 1 u p T N v 6 w u b W J 8 P I p v K Y n V + / a G 2 a z P a u 5 W k G 8 N P S 2 n 9 + Y h 6 3 1 Y X v j e d X i c O c j v 9 q 0 7 l h H w P C n U L h 5 8 c J o 9 K F F r Z 6 0 S 4 M H h t o b P c w + V U 3 Z o x Y J Y M X 6 0 d T 7 J C K d L J a I s 3 C 8 q L Y g / W k j g y 2 h H + g 5 I S j K 2 1 E A Z G D 9 6 m w b j + m 1 W c / U l v E F o k N x v Z T C F 9 X 4 v j v 3 Q f u D X h 6 i t B n H 9 J o h 4 3 X g 7 h 7 K 9 k i s D X o R D N 5 4 u F I l y e / Q r 6 Z f j a 1 e p / Y A / 1 w l R F x A 0 c P J u U p C A 0 E M t z a w j q j g i L / M x 4 A 5 f f v Y 8 n v n + 0 / Q q y j n n y 8 L o W I u k V + J 2 T S N d X s P 6 h C p o j w z g + 1 B l I 7 o F g 1 R 5 M q 1 j Y m d Z Y r B a k E m k Y r T Y y S k S r 4 g l R p s O K W q x k y L / E E V m u o j h v w + i L E o X j D J l Q u E b 9 o Y f m c T b O S u / J L I Q X b Q u 1 J N z 6 X h l g R b 7 y y j q e + J U k 0 H v B i S y 5 T O 3 B 7 X s I H D Z j 6 T d E t U 7 m M D F y R F w j o 5 u 5 s E x w D 3 X G z l Y U i 5 e C M O g s 8 E x p M T o 9 j E S M r s P b U S b u I 9 g k D 8 r 1 i x y C M E s q 1 V P 7 F o C Z X n I 1 S D c S l Q 0 y X g 8 P S 4 R C 8 Q + p 7 T I q p J E W V V Z Y H l 4 z 4 O a G e k 0 3 I + 3 g 4 q / n 8 N Q v D q F c U 6 B I v L S 7 g l w G L / D u X Z O K X k k g 0 o z j 2 J N S G p 0 r I H h t Q u 6 d x r I r O 0 g e t N n b C y h s a O C Z 0 S A V K u H U 8 5 3 1 q s 2 V L Y S W s j j z 7 W n i v g d 7 M R n 8 v g f 1 a H g s / A E V i r 3 P E 3 1 R E g A r y m R g l n 5 f Q t + F p k j k L F 8 L o 1 R p o D p z A q d G V u A 1 j i H X 2 B L b v x + 8 n 8 C R 7 z l E 8 q F A E 6 1 W G l C O 0 7 i T Y Z G F j L e W c + M R r U r a x s F U h 7 d 7 y 7 j x 2 R 0 0 a 2 q c e + G I M G 4 6 E t w b 7 6 7 g z A / G d w N y G V + 8 c w P H v j l A S u z d L V I V o K G w a Q Z R p D n k k w l 5 W 0 + N 4 i 1 V S x p b v h Y 5 r i o X a j B S K N C 9 1 v Q 4 u P L r V Z z / + S h S t d 4 4 c / G d G o 4 8 1 0 e 0 k 8 + l 4 p 5 5 K k G 1 G L F Q A p 7 A / t o 9 O Y S R Y 6 l u s H I f x M a 4 2 x I f E L c X 6 9 k I 0 c k S e b e H L 4 z v l h 6 V t / M o m O / S D w Z S K K l 6 W N 2 O g b j E a u / n 9 k + 7 x c X w X B q 4 9 O g A p G N Z E V v J a F a a M A + b 4 P L b a f J V w k N x y Q 2 r 0 t r d d T R M L l K s z n u x Q m 3 c j + H c D 6 e w 9 F l K T H w 3 u D k i r 3 T z o G 6 t R S k m I 5 f 7 E L p 6 L a g V y v v H x r m h O s w U h / B l 3 n 8 7 h b M v + c U Y z b 9 T g O t o E 6 e + M Y P M j W X E F q o U d y o E 3 7 / 7 3 j a O / s B O l M M m Y k b e q 2 P X D o r 7 X o / Q 6 + y S 0 i i a K l T L T d z 8 Z B b e A a d I C E W 3 E 0 g n s j Q 2 R k F v P J N K 3 P t k n W K Z O q w 2 G w Z n y A K T l + K 4 6 / M 3 b i N 5 X 4 9 4 a V U o R u h 6 E 7 H U F s b G Z s T J f / x l V v l F j R 2 X O X E s w 1 v b 8 4 0 I K q 0 M C t U k o r E w c t E K S r k q r B 6 D Y D g i B t u D y 2 / N Y m B q f x z 1 x b v X 8 e S P p e Y t 3 a V J L A t j 5 G 3 0 5 I n 4 2 t i A 8 n N k p U g 2 L A d S f B 6 j S q 1 M 1 y x V 3 c u 4 8 s o G B o 5 I s V i h n k C u H h a U m u + J v 0 Q m k / 7 V W 1 X s r M d g s u v Q U s Z F R f t e c B a 0 Q e M g K O H t N y + 2 q p P k Z r V S m p w 3 F n K l s t D 8 9 u d v p d Q Y a F c n X / n t L O w + E w J H R 0 l b D / Z e 3 R A 7 S b U a x K + R 2 z 3 X o W k P L q 7 i y F M S H b j 9 0 R J O f r O z S i 2 D b 4 h P P K z E q n C N 7 5 + U v U h E k v t i N T 4 g i 9 t v z b f j q q + F P 6 C H 4 u 6 r 8 U Q G i 1 8 E M X j a J h Y U j 5 8 4 j k 9 X j X h q K C u W F 7 j 1 Q G w l j y P P j G B z I Y Q j 5 7 n z T x X p x g Y Z O i U Z u C b 0 a j v m 3 y 2 g p c 9 B 5 z b h 0 K F B w Q b W V l c x M d U Z S 4 4 h E u E M F M Q 0 O I 4 y G P R E + X r X v 3 h z Y W e 7 B V G y 1 5 c x 8 Q O p 5 4 K J K A / H U U z 5 O O H U I K 9 U r G f h G j E g F w S e / M U 0 Q h t R s d 6 4 t H 4 P K l s f N G o y G m T J Z X C r Y g 7 4 e V 9 R n s I N c 9 v G 8 n o Y x z c M j q O Y u h 0 6 3 X X t p M C 8 G N + i L 6 Z m O r X 5 Q M r H O 3 H d A S 8 Z 6 I f P U 6 V S E V 6 Y 5 Z q z z G a r q U f B s r W w U K R s f U e 8 N y e 8 e A u L p F h K r M 4 G Y Z u o 9 W x z 4 S Q F / 5 3 P B 5 a T Y 4 r b q 7 / d d x X a m g d e h x T o C R e + U 8 P G 9 R h O / a T D z d c e B D F 6 p L c P w U G 4 / d 4 6 T n x r W B x / s h d z 1 1 f h 7 r O K Y 2 5 k B H + 7 g 8 E f S Z 8 j D 9 q t z + / j 1 N O d e O J R 6 O b g M v j k n Y + X / / h 0 7 1 u k T H x H y / f X M X G U A n 9 6 b x b 4 b D Y N u 8 2 J l U g N Q 8 x a V D U h P I z P X 3 s A v Z Y 3 D 7 b g m G y S l R 4 h K l 4 Q y x J 8 T N C Z n w 0 i k l X B 1 w 7 G O c 4 R t W m Z D G x 2 u 5 i / T D q N G l E f b n J / 4 + 1 1 n P n h f s r C t E 2 j N G L + 5 g p m T o + L J E W m z B n H C l a v Z D B 2 w S o 6 p D K F 4 p h D p o j X f x 3 E 2 V 9 I c l A m i s n x V Y I U U E f X z C U 6 w n u 0 K S A n A n i P H G / r k Z H P F H D / / Q i e e K k 3 1 m J w y M D 3 I k N W J k a 3 Q j G 4 q U x r 4 j C m P H X U F V t i y / x e 8 L V z Q x r 2 m k x 3 Z R x E B x + G U H E T W j 6 8 m s C 0 U G 4 m I 0 P 1 3 / + f / l e 7 1 e a F q p P 4 N 3 F 6 x x S 5 S I 3 o c M M D Z L S q E J i W L Z i E l a t x 9 E 1 9 e W L A N 2 b b F 0 f J 8 P Q 5 i O 7 0 0 r S 6 v U 6 8 u 0 1 h 2 o P G V s p q 7 / 3 8 h 6 F 7 0 B l c T H s v d H A Q / S + J Z 8 e r g t 5 e f z m K o 9 + U J p v v u 9 6 o k V c y i u t e u 7 S C w A j N A Q n j 5 f d u Y 2 N r C U 9 8 + y T 8 E 0 T N D r n h d D t F e p x P i F A a q 6 I v O C O a V 8 F u b C B N F p M r z T k p Y D A a h X L 9 3 d / 9 A 0 q F A o 4 c l b Z O 1 J A T a y l 7 w X u U 7 n + 4 j R N P z 7 C T E o K s 1 5 h h 0 j p I e c j D a F U o K a I w q q X k B Y P X c o Z P d O I W T r v z P a X j O a j p e o z k R b n 8 q w 4 p s c H U j / u P d 6 e 1 t X o t I s E Y + i Z 6 4 x + R h u 8 y Z l x s 2 y 0 n e x X K P + J C w M r x I z G q T A 1 O Q 6 c f i g z 2 T s y W t P T F P / P 7 8 W Z F j j P 5 f g U r e w T Y + K 3 d 2 Y b G a Y Z G 1 R A U M V 9 y 0 R h J 1 8 l L E 0 q v a R w j R P H 4 q 9 + q R 7 X u I 9 c p 0 S P + o E K x t 0 x l K 6 0 m F x v H 2 R c f r y a s e x A O A g 8 U e x U Z a 5 / u T 7 n H u e 3 n l 4 A p w d 3 P p Z 4 W X G 0 g Y + c h K f d / S b D V 5 A L g i 6 8 s 4 + y v O r V g U R p H T g p c e W t J Z D c V G T v y + S J C w Q j U n p y I N V m o B O U h 6 8 p J A G 6 g z / Q v e 8 e 5 2 1 R 0 z F U X A u b Y w + 8 X 5 5 f w 0 5 / + G N / 8 9 g v t R 4 D h y Y N Z B V M 6 P m 1 S g K a M j 2 2 J R b g B T w N u v x M O c w B L 7 9 Z R a n V O H 1 w + 4 A h X n m + / R z I Y T I l W E t z t i N d 4 J I a w t 8 K e Y e z q 7 y h D H O l J 1 8 H K y 1 / c Y / / L I L d S q D e 0 W E w k 9 / X J u N t u I y C D r 5 U 7 z M o e i r f E s N I 8 D O y V S 0 E 9 I p 8 z n Z W u 2 W t u i p p T B m / l U M b e k V b E G d y o U q u W i l k v / e 6 2 u B E D H 5 z a h q g U / u A m f P 0 H N x U 5 C F d / s / T Q 2 j E Z 9 9 / q T J L a 0 q E D M h T b D 1 9 d l 8 E 9 M A Z O H 8 Z n q z o 0 s h X R L / 1 P o a k L J 3 a G 2 s e v l F X S 6 R G c v u Z + 2 X W z F 1 N P + X D h x U m x V H D y F x 6 s f l R G Y N C H s 6 e e w f D Y I H a K t 0 H q h G u v b 2 D 2 5 S o 2 3 6 S 4 6 4 N B G K b b P S D 2 y + I u A v 1 + / N N / e m V 3 n e h R u P 7 b 3 t 2 1 / o A f / n 6 f R O / a H u m J n 8 5 Q H C Q l E j K 1 b R x 7 c n / c y + A E R 5 V k m T 3 k M b 8 R m m Y / x W j m f X 0 r Z A S G / Q i m p X U 5 G S I 7 + Y h 7 O w g L n 8 b F w u 4 0 x Z Q u S x o b y Q a C + R 1 8 s a Z E j G i o / d h Q z z V w k m o t I d 0 b K x U X h X P t 4 8 N Q q e c x 8 7 w b Z 7 4 / Q b H U O J Z e V 5 N x a x D z k C 6 U 7 3 c 3 b d 6 N U F Y p 3 C c 3 v O A k B Q 8 o p 8 e r + e y B p 2 v v B f f b 4 9 2 m 4 X g V f v e X 0 6 3 u 9 O X 9 i 4 s 4 + p R E Z W S 3 z l Z j b 1 p X x o 0 3 t n D m p w N i X a W 6 V o X v r F d U S F z b 7 H i p / y x 0 0 Y 6 v A k 4 + M C 6 t k 3 W + s S r K X K 5 / c h d n n z s u g m i m X V w R I q d 1 a 5 y h q 9 a w f G 0 Z Y 6 c H R D O Q h s 4 J Y y u D z f A G j k 4 e F c J 9 / f 0 l T D 0 z j f y 1 E M q u C s Y O P z o l n c / m U a l W H r o d / G u B h o R 3 t 0 5 8 n 5 S N q w s o j r B o e v e / M W U L B j c w M j q G a G m b D E t 1 d z G V w c M q k x c u P 4 t W e p u z W L U D s G g 9 u 8 q 8 F 3 s p H 4 M P g h v 5 7 o C o q O H t 7 X z Q m 4 x r r w Z x 9 G d S Z r I b 3 P S m + 6 R G T l 7 o 2 t U P B + E + 0 f K j T + 5 n Z 2 z A m Y U o 1 2 f 3 u + 2 N i w 9 o z O g f B Y V z Y a 3 Y I M a t g B 9 H m R i s T G J t q V 3 k e P G V X l f 7 K M j K J C M a 6 h Q t d m O n 3 V 2 H l Y n h c N m F M j F 4 A f S P j d 8 v 6 J A p K f D k S B V l i n 8 + e v U a h i Y D N C 4 U q + b L u + V V 2 1 l p 8 u L h I K w m D S Z J m W w W M / r 8 H g w 6 V H A 5 n S j O q 3 H r t Q i u v r 5 C F K y M p S / u o + 8 Z n 1 C m 2 1 c e I J X a 3 + Q m k 8 7 g z T f e w s 3 r t 3 e V i W O e v e D y s e u v b m J j 4 f H a G o i s Y S S F 8 z + Z x O r 7 v C b V L 9 a / 5 M p y G b x O Z T H b B J 1 3 k b L Z V L 1 J A l Y m O d / A 6 f 2 9 S B a 2 H q p M D J b P v S g h t V u e 1 q 1 M j L E f 1 / Y p U 6 a 2 g z s 7 v Q m J W O x g L y q D l Y n j r a 5 c i Q A f M M h Q / d / + 7 / / X 3 a R E g 1 z W 4 n 0 K e k l W L V 4 d b n + 0 j r z e j J l + J S K b c b G W 8 T B w E S O v 8 s v g N a b r H y 1 T M E 2 C c d i N a 2 8 v o H / y Y K o o e 6 d U P E u u X o d y M y n K i t g K z X 0 S R t 9 U J 2 X O l u 3 K r 1 d w 6 E k p F s j V I i L b x Y u 2 H E t w 9 c G l A 7 o k / T E w 7 m Y 6 Q H G L R y 1 i g l Q i h b X r c V S i W s Q S I f i H 3 b A b p F q 1 h d / l U T V J x 0 3 e + n A Z s W A a V o 8 e S r U G w 4 d 9 6 D 9 i h c p S x d i J M Q x O e L A W q a F W y s F m N + L u p S V 8 / N n H G B k Z w u / e + R 2 + + P w i Z g 7 N 4 M S p E x i m x 2 R j f u e t K P w z J k H X U J H G a P C I C 3 2 H b V j 4 L A 7 P J H n T h x y d y X F d Z D 0 J d 8 C x e 5 y R P C + c b O D t 8 b x u J K 8 5 8 Z x w o x Q G p 7 9 z z Z 2 e r e M M n v Z r r 2 6 h / 7 C V W E V v F T p 3 j r V q A 4 9 M F O z 1 U t x C Q K 4 t 3 Q v j n r U w z j x W 6 x X Y j T E 0 C m q x v 4 z X q u x 2 + 5 c m J 5 Z u b 8 L d 1 6 u c n G z R K C i W / e y d T 1 u c w c m s q P H E S 6 P i M O l Y Q S l 2 V e p o A P Q b 6 2 i q i j j / n U 5 b q 8 d F L J S E J 9 D J B F 5 + d Q l P / H I / 7 5 Y z L A + u L E K h b V L g P A S z 2 U T u t w o N c d v u f h N 3 P p 8 X m S h e W 7 q 5 J U 0 + d 0 U 6 q N X Y H w R f g / L J d I + p M 2 + Y f G 5 i f w x 5 9 e U g d I M 5 t I p a G C c c C D i 0 e B C z o F D X 4 d x Q T V j A l X g L h u I y N I 4 R 1 O P r i C z E o W + 5 c f 6 X o / j d e 2 9 j + v g w P E 4 v G k U 9 Y j U S 9 N a q q P j / 9 r + W t m 3 I d X g y w k s F + C d N g r J x n O P Y U 0 L D M U D 3 W D N W H 2 w i M O I R 2 d h H o T s 1 3 o 1 U I o G W R d p I y f S w 0 e p Q v 8 t v L e K J F 7 s q X / a c 3 M I V I k 6 b / 8 C q B c Z B t C 9 f b s K k o 7 / I f J K Q z / K 6 k x H 5 i l S V Y 9 F W U S z l U V L F R G z H 2 1 1 M C o n d c P s x s 7 l 3 k + x e X H 1 5 C + d / N S D o O n t s D o t y p T L c D j s U y V i 4 x Y O 4 N 4 D n Z S P d n T t 4 8 q U p B J e 3 y C p K 1 I r z + H K 1 + K 3 3 S M s L D V z 4 + f 7 C T E Z w K Y z B y V 5 u z W c F r X y R x o W X x s R N b 6 1 s Y 2 D 8 g D W D V p k 0 3 o D L v 1 n A E z + Z x t K 9 d U w e O 7 j k Y y W u x l r y 8 d c S v h K + o k I p F D T A l R I Z I R 2 + M 1 M X h u K j J Z 1 o r t K N i + / c x K G n x p C q L 4 h N g g y e o F y e v I 7 V h u 2 N E B Q G I w b a 5 x M / u D l P C i S N M 3 u 7 c r l C l I i U w t m x v N c 3 N T j Z X w P 3 n 2 C 2 k W s e v F 1 l 7 T c G j P 6 E Y g w S J j n J w L j z S h o n X u p Y 3 p X Z N Y w f 3 l 8 Z 0 I 3 1 x U 2 M T A 3 t K p R D M 0 R j 0 K F q m V Q G D V M n 6 c S Q F W o t 0 s C o T 3 o u L z p z 3 B P J d 4 p g u X E l t 7 m T l W O v s h + k U A f h / s 0 5 H D 4 5 L c a X x 4 4 b E H E t H 3 t N G X z d X G k u K 0 l 3 H N U d 4 z M e X F n C t v U Q n h p I w 0 z 0 v B u 7 S Y l u h T r r j l H c Q j G Q r X O 6 + 5 c h u L g j e O 2 j + v Q x a J 7 R q L a g 1 S v I 3 W 9 Q s P 7 l 1 u f y K 6 s H L v x d 2 9 S S N a / + 8 2 b z v o J C s W e q k V B o i L / H 8 6 w g T d E D g z N I H y 7 q 4 D Z W U a i p i A U A r v v b O P U L N 5 L l d V H P 9 9 R P p Z Q 1 T y i P 4 6 0 3 d m A Z q y K 1 0 c D 5 H 0 0 g r 9 y g O G R M T O 6 1 X 6 9 D f 8 y C 9 P Y c n v 3 m M + J 1 M j a T S n h s S V H s 2 V 1 L W U x X M e C b F m t 6 9 2 / f J h r u g l n r F R U B M n L p v N h i I + P z V 2 b x 9 E v S g Q I M v q 6 9 Q n z 3 5 S y O / 4 o o G 8 U j X E X B V Q X d H i W 8 Q 0 J r z g t l 4 C 3 k H B f J t X J 0 e a L E r d L I E 0 V k W V M g X 5 X W u r a y t 4 i h 1 M n Y S C d d y E L d H V c 9 T K F 4 y t J E r z f m Y j j 5 z J Q Y U x n d i 7 j y R k p u 5 M I V K D I 4 O c R r V Q c l w 7 o f 4 z S 7 f P A a 4 1 5 I A y U L Y 7 d A 8 s 5 Q K w 3 q V 1 E m x u B U n 1 C m z 1 6 W D q f u x v 1 w h 5 e z k b n x 2 0 V c f 2 N d K F O Q P N S X o a w 6 + G Q F V q Y / J X A i 4 p N l y c K 7 S S 4 9 l i Y + X t H j v b t l 1 C t 5 0 e u A j 6 0 Z r s z i 7 K 9 8 W H 6 w j t V 3 1 D A a O k I c q 8 7 S p K t Q V x d Q 9 h z G U z + T T s + r R q V y I R Y q p n w F M m B 8 J O 5 / / N v 3 s T q / I Q S O 4 5 g h Z x N z I T s x i V E 4 D a P 0 X R K m x E Y V v N v 1 z g c b q K 7 5 o V d Z h T J 1 9 9 n o U a b X 7 g p l 4 t I a G Q c J s G Z A 2 j 7 C W z Y Y 3 c r E m T 6 b 3 Q G P c V w o k / y Y / B x 5 v Z / j L a F M 9 R h q O T V R q B Z 5 z j 5 Y 1 B I N Y y X q 9 h B f B n 6 q w + 3 A C V K m m 5 9 L 2 c N U P N O j T A y n Z l S U E n U r E y O e K g g l T M S T o g N Y q t y R 0 Z u f P h B / Y 2 V i 9 p G r S 8 m x b D 2 E Y 4 E a V P / q r / 7 d b l K C d z W u X b m C 4 Y l H e 5 l H Y f i I N A j X 3 l p G f 7 u S Y v 3 d N Q o 8 p d X 5 a 6 8 E B d 3 z T O r I x W v h c k u Z w + U Y d y W i m y m o R O X 5 9 a A O f k t D P G Y n t 6 r n R W f i v 6 y Q H D s 9 C E s F p j e C X 5 6 W / 5 c A 1 5 E Z d U k K 6 u s U N 5 n E R k b u i V G s 5 P C N C S 2 m A t L q f H g r I r Y U M E r 5 M g 4 / P Q h 9 o A C 9 R l K Y V G k b + Y 8 U O P y j U Q R s k j B z Z b j d 2 V v d E L 5 b g e P s C d y / / w 6 + / + J 3 h M A 9 + G w D / h E 3 A v R W 6 a I K N k O L v B j F o d Y 6 + n y j 0 G r 0 C I w 5 o H W Q B V Y a c e P t N Q x M S 4 k i z g D e e S c k d s r y 4 Q N D h 6 Q 9 a r t K R F b / 7 s V 5 b F w t o o S k G H s + W m a T D C J n L 2 X K x 7 0 n N O 1 9 R e w h 2 Z q z Q v C 9 c 2 t k N Y V i W r V e e E P O d P L r 5 E S G B k Z R N s Y G h K s 0 L E a n e B 2 D v + 9 s b p O x 7 4 z D w z y U D P 5 r Y M i H W 7 / Z Q b G W h m + w N y n 2 M C U 1 6 N V Y W t m E J V C F 3 e h H q 0 J U s F E X 6 f 3 B i Y C o q b R o 3 e K a t E p p 6 z 3 X Q h Y b i V 6 F e n q s g s h q C n 3 j + 6 u A v y p k Z W K w M s k u W 1 a s X H M D y 7 / P I T A p W X S V O k w K b R Q F t 3 y f A y R M r E x N o k 0 Z 4 v r c l 4 8 X 7 T g r x s d i r l P M x O t d f 2 w w z R t z N 0 T T j y M + N S Y 8 K p H Q Y R z r q 5 D H 0 B H N b e 7 S h H g 4 T d Z T U p 4 H n 6 9 L 5 S r Q C q H j s p j l T 9 O Y + Z 7 U A e j S 2 w 9 g c x t E I S d T Z X n + k / E E B o 4 4 a C y q C E w Q Z a v q x e Y 2 A w k A U 6 c b r 2 9 h 7 L g V D R Q o x n K i X l D j 5 m e z W L s d R m I r j 4 m T A 5 j 7 T R k l R U J k E P m z + L O t f S o h g A w + c W P p x g 7 W L 2 V R b d H 7 + C z w D b n F / D k 9 D r H w y n u Q h i Y o R q b X t 0 o 6 P L i 4 I U 5 2 Z + X j 9 + R k E 3 + X l a K i T K G p K U l 7 p a p p W A 3 u X W W q V i s k s L y j W E p + 8 O s Y V 1 / Z h M p S I c q o Q K Y U g d n I O 2 a l 9 + Y T 5 W f f T W F n P Q S j k 5 T g / g q S s S y N p R J z t x e h d Q Z E 5 t k / Z Y Y j Y B L l d I x 7 l x f g G 3 h 4 c Q J f r 4 c 8 n J w Z 5 L F h a s f 1 f / y 3 U j O 9 + 7 d u p e Z a S M W v r 2 R b v F W d V 4 2 n W q s Y m u 4 T X P m f E 7 x 3 p b R T g f 1 4 H a n c O I a d v b 0 U G P K F X n 9 r D W d f H M W N X 2 / j 9 M / 6 k K 6 o d r 3 S 6 Y H q b q b v n w 1 M y B 8 B e b P g X n C q + K N F i U I 9 O 5 Z D a D 2 K x G I D J 7 4 / g F q 9 C r 3 O g C 9 + f w 2 H T o 9 D Q T G P Q z W B c q V M j + s p 0 N + C n y a c + 3 x v R h 5 g 2 C / F V / K 8 y F X a l 1 9 b x h M / n 8 D q z l 0 M u K e J 9 3 c C 6 Q d f L O H I N y b F K z 5 / + z L c L r / o 6 T f 6 p B n e f j c x h S 2 U 1 T F w H 8 x v v C g d j n f 1 l X W c f 6 k 3 8 b M 3 U 8 h V 4 5 z S 5 j 1 O f M A z l x S Z N V 5 B 5 R h s G C 6 / s o J T L w 5 I V R Z d M Q g / h w t n e R / T 6 u t 6 i i E l N s O H A V i t V v F a B q 9 d 3 X p v B e d f n N l V L B n F a h b 5 W l R s 1 V f W p K 0 c / B l 7 6 R y D a V m 5 q a O Y r C b O u b L a O 1 X 2 V 9 9 e w P k f f n l r u 0 S B Y j 9 T h / Y + D H x v P N Z K P q 2 C G 4 F w 7 O T a k 1 v / Q 2 P t w Q 7 u f r Q q N o I N n e m D V T O E G H H 6 4 N q O C K L 3 Y m 1 + U y g T 4 8 w v + n H l 9 V V x O j p f q 4 j 1 y J v x 9 4 M w 6 d l f w v T P A U 4 2 8 E B 2 6 1 2 u o k C 5 q o V W J U 1 E N l 8 l a x r H j e 0 P R E s v p n D c t L 9 E Q a z 0 B J c 4 C I 3 7 Z L N w j U w N o K S T F l p l Z W L w I X U M W c h Y m R g 7 S Q e Z n 1 5 v X Y 2 b B C t Y 3 y l j + u w h 5 F N l H P u B D 8 H 7 C f H 4 u Z c G B P X S k N X 9 4 n d X B B U f + M 7 + x M 9 e 8 P 4 g V i i m a q x U r E z 8 c 6 a 5 K e r / G L w 5 c P b u A 2 Q a n S w j 0 7 8 7 8 4 t Y + 5 0 C K 2 + q M P B t 8 o A L S x S P 0 H u F M y i 0 I s j W p B 7 3 T P s u / P j Q P m V i G L V W 0 W + d i 3 Z v v b d K R k S L 0 F Z o 1 9 j I + D 3 N S y a R g 4 X C h z s X 5 2 A 0 d 5 I v W y R v s j J d f W 0 N F 1 9 7 + P b 6 f F W 6 B n 5 3 j k F X 5 3 o z p 1 + 8 K r 2 W F V u h p K + D S o + + q o f i C V q 8 v S Z O p p t 4 z g I b 8 X 1 5 M O 6 8 n M a J X + 1 X 1 H q 1 j h u f P M C F 9 v o W b 5 k / + Y M h Y d X 4 4 9 m i L L 9 X Q z M Q R C N p g Y o s j W m 0 K F L H 8 X B C 0 C D e b L Z K Q j b 2 k F P O / y D Z v 4 d 4 q F o 5 R 5 T H L K r I P 1 y S P A M f q / P s R F U k J 7 g h J z f s n P b W k S 7 U M O 5 u 4 s N L r + O Z 8 z 9 A L s v b 3 v m k C B 1 + + / b b o j z o B z / 8 n o g p c q 0 g R t 2 n K V 4 s 0 v s Z s b E c F G O y 9 S A F l b W K e s S C w H N 5 O M x + W P R e E a u O P + k U F t p q s 5 L X W o J r W I e x Y / 1 Q k S f g o 0 b 7 m + v o G + n D 1 v I W A q P 9 2 M p o y O o 2 R N U 3 U 8 k b r 6 / D N F T D k a 7 O q X v R 4 6 l o a j n 1 z Y e q J b J b I r v Q S B k R 6 A / s e h l W s l y q B I v D A L 3 S K n q d z 8 / d h W f U A p d u h J 6 n R j q T R N P Q e 4 L l 3 n W s R 4 G V F I o W a i R L D / N S l 3 6 9 C K W V j G 7 a J g w G k U X s Z N U 4 O 7 i f F c 3 f W R J e r G 9 Y o r 0 y b m 5 p i A 3 V R B H B / X c S e P I n n c z n X u w q 1 O W X e Z + / 5 O 4 f p V B 8 E 7 z z l l u l s e u W U 5 8 y Q h k V v N o q 0 Z Z t F N J V H H + u s 0 Y l x 1 E H g z + z 8 z e m f O V W C n q F x F X 5 c / I V J V T 1 n F i B 7 3 4 f 5 t J c v s J N N W T 8 w V L p e x T q t D o C V Z 8 D i / e v 4 9 y 5 M + 1 H p e t j b 8 W Y I O 8 4 4 m w g T T G e W V f D h 3 d z y N 2 8 i p h i E f / 1 v / k R m g 0 V 5 n + X E z t T u 5 H L Z 5 F K p j E 0 N I S 1 h S D F J 6 Q U K q U 4 C + r M d y f E v M j U i g 9 N c / t d Q p A S C Y p J 6 m G Y 7 b r d 7 q i M i 2 s 6 T B l 2 K J g P 4 9 D J K R E L 7 A V T q 1 P f H U c + k 4 f Z Z t 5 H 8 f j 9 e D G W F 2 U z 1 W 1 x L K c M P u q G 5 4 F j F q u q n 2 I U i X 7 z B s h 0 T W p u s n k v i R O n T 2 E 7 r U U + c l s 0 l m E F M J p 1 o p K 9 k K r C 5 O B E h K S I X 0 W h G L H i C r 1 m p E e Z Z D n j q p l S Z A u D 4 3 1 i / Y l p s h z P d Y M T o V 0 1 4 G L n g j D s X e B F Y V 7 r d F a C 0 P c V 4 S D v z B s n Z T D D u H b t u s Q T r r 8 3 h w t 7 1 o M a p Q Z u f 7 i E B 5 e X c a n L J f K 6 h s p A 1 q A 9 A H v j B 2 5 7 F V w N o 1 D K 9 y h T O D 8 v N r E x F j / Z 3 6 G 0 W 5 l k s D J x N i + c U 4 n P Y Y r H i 3 I 8 W H M 3 O t X R L q 9 T K B N 3 z v n n A m f s x D p T s 4 b U x h Z M 5 B 1 5 4 q L R K P 5 / / 9 + / Q z q V x H P j e f E c V i a G X p X H 3 / + H f 8 A L x y w Y 7 R v G f / e v / w q q l h k L b 9 b 2 K R M r i s V s x Q e / / x j / j 7 / 9 f 6 J v 1 C u U i a n h k W c H c O l N o l A F q V q d 1 3 R 8 / V 6 k 6 2 u 4 v V p C M D Z L N G m / o J z t y 0 F h d q N R 0 O D e 5 7 1 N Q b 9 4 R d r q w s r E m P 9 M a q T P C i S l s S W w g r E i 8 f f u T X u y Y v P G R / 5 Z V i Z G o S 5 d J 2 P o m F O M 0 + L v L 8 I 7 Z i K l J r r n n B F 9 K V i G B v y j q B R r Q r k Y j 9 s u e / 6 2 d E q 9 1 y j J W C j U O R K J 5 S O Y V o k 1 w H R Q W l B n Y 8 J V E P K a V P d y Q L c y M W R l u v r B f V z / 4 g 5 u / G Y T q 5 d X Y c 6 s o n / E j 2 p 5 o k e Z G L V 6 h Q z s W a m n B G f 1 U v c y M P g k q x 7 6 O A b r p B n + U Z f o T c D 1 e A 8 D W 2 b Z W f A x I t w T w u 6 1 o m z e o L / V S B D t 2 M x c F 1 a u 1 V A g f 7 e B o a c O T s t z I 0 z R K 6 C t X G x h W D i 7 + 0 z I 8 P Q 5 h T s f P N S p o p a 3 U / P L v 1 b / v Y f g W 1 O c r Z M m e m F + C Y d P T 5 G X N O E f / + f / h F s 3 b + N / 8 9 / / l f h b O p 0 W 1 p q r S f j w s 2 v X b u C X L / 0 C 8 7 e W M U h x z N b c u g i + x 0 9 K 3 a K K x Y L I y H H G T r a c p 0 6 d w P j Y G F 7 5 p 1 / D 7 r C J G G F 1 b Q n j F y w o 5 + w o p i k u a K 8 R x j J u X H z 7 H 3 D h + a N E 7 9 R I r L T g 8 l B s 8 X I C g S N G U X + 3 u p 7 C s V M B Z G M l e I c k b x / d j o k 0 s r m v R c o j L V v w Z t G b r 0 Q R O G w S Q f 9 e c B J A r Z T G l 5 W r g g y x F W I M G g W M L R 8 0 G k m h u K b T b j D 1 9 I P g 4 0 s N b h s Z 4 u K u B 2 I P x g 1 n t G o T b C Y P 0 U I b K c U W F M a y e G 1 3 X e B B 2 F j Y J h r r E 7 L C Y 8 f M a X N t E y a r R c i j v R 0 y e Y e l Y 3 X 4 O f y d I b Z o k E h 1 J 0 w O Q i q a w c m n D i M w b Y V / x A E H 3 Q M b h w X e H e z x C r l c T j w g e h 6 D z z G K f / q n V z u U T 2 4 l 9 l X j J z 5 M e j t 7 H U O 2 s 7 v b N q 6 / u g 3 v t 3 s P U Y u 9 N w D P d z u V 7 f x 8 G d 1 t z B j d q c g v w + X X l / D E z 3 q 5 / 8 a 7 Y S y N P b w z z e O C t 5 U f a z e e 5 6 Y i Z r 8 K t W w V p 1 4 4 J h 6 T U S / W E b u d x O 2 1 R Q w c c i C 7 Y M D Y 0 x R T D H b K r q 7 9 0 z Y O / c A u O H h O s 4 4 n v 3 N 6 t 2 Y s 3 a A A X 7 W f 6 v D Z T n w c D V d A 3 7 l 9 H + f P n x E 1 d T K 9 u f Z P O y i 6 F 6 C q W K C z k + U t m G B x m j B 5 g m I U 8 m J L N 4 K I O i d w r p 8 8 F f 2 7 / 1 4 I r k N q D B E F 4 i 0 k O k + Z j F 5 9 l y b y z + l q b 9 U 5 L w B z U a v 8 n F 1 K 2 D V F 5 b Q C f d 6 R 3 V o 8 r 2 V S 9 K P o x p 1 L D 3 D s w i E h 2 J V G A R o Y d k u J W B l y l Q T K z f Q u 8 2 E 8 i v 7 d e j O I U z 8 e 3 J W V 7 g o G b u i 5 s 7 N N r E a J Q a L P 8 n j J 3 o l / 7 / 6 Z W b 3 s F B i f v n Y L z / 5 c y n w y e G d u o Z H o 6 S e x u U q U f G x Q a A s 7 6 5 s r d 3 D / y h d Q x I M 7 L b W p Y 8 2 / q k K x 9 5 E R / E w L U 2 k A J 3 / l x E 7 u n j i N g F H O N K C 3 7 b c G 3 U r V j c d V q O g X M X i / I X n P b D p P M Z c O d 2 M W j K t v Y a X e G Z C v C p F c G K / g 0 i s r Z O m 1 G D k k V b Y z r v 1 u D t 5 R K 4 a / p M R K x t K d I D w D V m x W X C h 9 s Y I L v + p Q 6 + 3 V E F L p G o 6 c 4 v q 3 9 o N t Z O t B m o k m b G r p + W w Z m f 7 9 x 3 / 8 J z x 5 / i k U F G 6 c n L b h 6 v 0 P k I j k 8 M I P n h R C f + f D V Z x 4 Q Z r 4 a 0 T l W y U N j v 9 g H A / e 3 Y Z r U k H 3 I l 3 3 t Z e 3 M f l T 3 v M m C d b D w N S G 6 9 7 2 g q + H 6 w U Z c k l R t h y B R e e h e 9 l P P 6 / / Z g 2 n X i R F 3 x s j t M H N f L K t 4 K 4 X Y f B n u H S 9 m U e O b + 7 8 J r r b 0 v l R s r K 1 u g M 3 M R l Z o f j 9 + G f 5 M 1 i p e D 1 L r e b 1 J f H Q Y 0 M u 6 G Z k s z n 8 h 3 9 6 D / + H v / o l V H / 1 v b / 6 G 1 N / J 6 X 4 V Z G p 7 A C f k S U e z q N / 0 o n R E w G a r C 3 M n C K v Q R d e q e c Q X 6 v C 3 H U g s A x u 4 H 8 Q H l e h S o k q j A G D S E B s F 4 y I F C V K k m o G c M 4 f x k 6 + E w s 8 D s a c F X g b 6 z g y r M f V d 2 f x 5 E 9 n Y P f 0 W l p u I W x 3 W U V J i 7 w I K i N 6 M w F T Q B p L X k s R a y R W O 8 w W n d i w a f A 0 d r c 0 M H h / m T f A G V H i 6 6 + v w e T X Q N / e J 8 U t w / T K T n a U h Y D b K P M J h N y / 7 / n v z a B Q y K O l K V H Q f w w 2 n W S t N + + R k R m 1 4 f a v Y z j 7 k x H 0 z z i R D M c x c t K D 9 U / L g g p e f X s O E z 9 g N t K 9 v i K N e S Z a g t 6 k w W J o R O x 6 7 X 1 O B 6 V M k z w R H 7 z m E P f J 4 M Y y 3 Q r R D a N b S f e u x 0 5 G J Z 1 9 1 Q W O w Y K r 2 2 i q K o j O N R C 5 U 4 N r Q r N P m R j s 1 f o O S z S V s V d W 7 u 5 o d g / k 5 j 4 k e 5 M L s h d j Z c q R I p R p n k z t S n q m 6 v K 9 f B n 4 P j k R 8 f G H H 8 M f 8 O G b T 5 9 F Y j b V o X z p x S z s U 9 b H 9 l D l e A V L 8 x u w H e t N B A x Y z p D m K n D 3 0 2 V M n O 7 f 3 T v T 7 c l k c F r Y r h 4 i I T J j K 3 0 X N q N f 9 M z m v g m P C 9 5 V / O H S w V s L / C T E w 9 Y 8 r m x 1 F v S 6 c c R X F e U 9 c z e X E V s p 4 d R 3 R v D m b 9 7 B v / 5 v / 1 X 7 G V + O W D i J 8 A r F K d 8 Y J 4 s Y Q n Q j g 1 P P T 4 s B 5 / W o I n 3 5 6 D o e F w + u L e P w 2 Q m h Z N 1 g j 2 V S + f H y G 1 / g u f M z 2 N r e w s T 4 O O x O O 6 7 / f h b N j A n H v u 8 T P f 6 u v 7 q D s 1 1 N + e f v L c A 5 c h i 1 e B D B u z l M f f / R i + H R Y B b e w Y P H T A a v H 8 m e 6 X F w / d U g X Z P k 6 d m x t d m e w O Z y E P 2 j U o e k l o J o r u L h 1 3 f 7 k 3 m c f G 4 G S 7 f X 0 a C x n T k / g v U H 2 x g + F N i l k D J u f H q f L l S J M y 8 c J o o b x d q l A s x D N c y c H k O l W h L 9 0 u V t K d x c 8 8 I v D l 6 H 4 3 o 9 X i L o p n z s K W d v L W D q 2 I T I M I c v x u B / i r z z 7 F q i N R / V k G B K T x y x V O E r Z W H o J 6 6 u U w k F W 7 q 7 h t R a Q 5 w 6 s B e h / A N R Y S 2 D S + A X w k / i w n A Z V z b 0 6 F f u o G 7 y 4 b C v g p U 7 a 3 T j g 0 j d y K B M n k s x l C e i L N H C Z r 0 F o 9 6 2 e / Q i H 5 L 2 M J A O i Q 2 F v H n v + N A 8 b q 7 P t P 9 y M L j f 3 e 2 w G U f s a R i N G p H x Y a t 4 4 8 0 N n P + 5 N E j 3 b 8 z j 6 J k Z s j o p Q Q u s F N x + F d x 6 N U K B d B a q C 4 c x 6 u I E R g t e 8 + M Z p 7 2 4 + t q G a F x S S a p x 8 o d + V J o Z 5 G t J e I w T + O 0 7 H + C p J 0 5 j 9 d 4 2 U s E K j j 0 3 C N + A V H H A 4 O N i N P 4 8 P M d r C F i O 7 M Y 1 4 Y + c c D 8 7 i T G 6 N j 4 a 8 6 D T / L q x c S + B 4 6 d P I l v b E n P K l R / d M L U C e J w D J W R w L z y t X i r h Y R B j E j R r / t 4 8 J g / x m U z 7 F Z P n 6 P Y 7 2 1 A b 6 h g 9 6 0 G L N H H h k y T O / 6 I T W 3 V 7 K N 7 P l S 0 1 Y T d L X u m z X 9 / B M 7 / o 3 c e X z + d F 7 8 N M M g e n 1 0 H x W x P F P O + X M o t Y 7 m E d u h h r 8 V v 4 7 O 1 7 M B n M Y q H 4 m a e f R n Q r g b F D w 0 g + y M B 5 h N j G K 5 e z B 8 7 6 w y o Q P i R B P t F f l b Y a 0 y u 5 I + u 5 o Q r y p B d X N i R t 5 / Q 2 b 1 S U M e L k h c 0 O D + f 9 9 1 c 2 d B i j x 2 J 5 J R L t o 1 W e n y h h O 9 f x Z H u V i i 3 b J y v 6 X e V / X H A 1 y M 0 3 1 w U F K m 0 X y V g c T H E 5 s L 1 x / S a m p q d g 7 y r C f B S 4 2 J U P 7 Z K R S W d h o s G W e f t e c I a J M 3 c y L r 1 5 B + o K x Y G u O F o 1 J a b P D o m O u K G M g r y n d K P M / b n 1 d c 2 Q h C o 2 i B O / s I s 0 8 + e f X 8 S P f / I j 8 R x G M V / a Z Q T X 3 l j F + P c l 4 e D s q s s 4 g p t B D a r X Z q E w V F D N k Q E z m z H 6 L f G U X j S V S M e z G B u U k i 9 s V F O V z h Z 3 i p 5 E E u V x v d N B Y O H l i h G 2 7 l z R b X c 8 f p X O / c / W c f Q Z K e m 0 l / J V y Z Z x K 7 G D w O P I P Q r t j v 3 Z w 2 t v r O H c T x + e B I l X V l B P m e D 3 9 + 7 v u / L u f Z o z C g 3 c 0 n w / V K H 4 M r 9 F S s V 7 P L g s X Q Y / e S O p w n K 8 l 5 Z x t f U 3 9 + x M / W J N t 9 t i i X H Y X 8 V s 1 1 a O h 8 G g a W L A + Y X 4 m Z X q P 2 e R t t s w y N m 0 8 P t h + L / T O z C M 4 M o O Y p k I T p 9 + v I Q G n y x x 4 e c H t 1 P j G O r a b 1 b x j V / N C L 7 O T U 1 U L V 0 P r d h Y 3 M L w l L R x c y / S K W 5 U y S l g E u 6 S A r X m E m p 5 O 1 b v r u L J b 0 k L y t w 3 4 u / / 7 n / G / / H / / L 8 T v z + 4 s o w j F y Q W w Z 7 J g W n M f 5 C C 5 1 w Z k R t K m I a N q I S q a B R V m P j J w 5 M R m r q d 6 J A G 6 / P b O H J W K t H h 7 J 4 4 U Z 4 s + H + O M l 1 + d R F 9 J 4 2 7 B 2 G z F 0 o k E u J A u M e F T P s Y 3 Q r F x d P d p 2 + k 4 i m x j U M G G 8 y N 9 V W M j j G l l n b v c h 3 r t T e W c f b H 0 r F A o U + i C D w n X Q t 7 Z e 6 b + P p v X s U T z 5 2 E R d E v D q 9 j c M i z Q C G P j 2 L d 4 l S f K J B m P F S h G J z t 4 i 0 T M v j D n x u v C L r F t G s v T p H n 6 i 4 k 5 B 5 + 8 9 G D L f X j Y N R z B W s x a T f r 1 w U r 1 N K 9 V U w e k w Q 5 2 V i C U z W J 2 G d R e J 7 Z P 4 k f / f 0 c t G N p n D l 7 S h S q M r o z O o x k P E n 0 A n C 3 2 z 7 z e h k v I j 4 M 1 1 8 L 4 s z P B h C N x o j 3 t x C 8 X E N W u Y b v v N S 7 O f A g X P / d A s 5 + b 1 o E w E s x N c 6 3 G 4 4 + u D G H v l G / U F a P 1 4 O t l R A G x q X 1 L b b E N 1 6 R T i 6 5 / P I K N G o N A t / K Y e s d M 8 7 / V 8 P i p M l b v 1 v D 4 Z / s 9 9 S 8 s F q O a t E 3 M C C s + b 0 P N 8 U i d H d 8 8 n W U 6 d Y H y + S V G h h 6 8 j C N V U f o E 4 k Y F J b 8 Y 1 d I s L e M l e a k + E d r h U H F x / U Q l a R L 4 m N K u 4 + k u U E 0 / M w v O + y B x 4 W V i s E M 4 u 6 l B Y y c m h E V 6 R w + M L p p H 2 9 A T C W J y v F m S J I B 7 v c h g 8 / z l Y 8 g z Z U V u 4 m W R y o U v + 1 D / / g Q 8 M U 9 N V I R Z z r d D z 9 + c u G f C + b F m 3 j i x d 7 a q 1 q r C F V D j 3 R z U 8 R f e + k t b y + / e e M m z l + Q K C e n q 3 k v z K e f f 4 p j m p / g + K + k 7 C G 3 N 1 a 3 s 0 b d E 7 U X z N G 5 Q y o X l W Y b m 3 D r J h E t z 0 F V d C M R z G N k Z m C 3 r c B B C F N A z Y e c v f 7 J K v 7 V d w + J 7 d n 5 b A 7 / 7 / / X / w c v P P F 9 N G N 2 9 J 9 V I j C y 3 + t W a g V x b O X 4 M 0 b R n y / g P I + l K 4 u w e X W w j n Q E m 8 E Z P S P 6 Y e g y J C x g v O A e 3 Y m J r e 5 f F U u 3 N + A Z t O 9 2 q 5 1 t J 1 0 4 F c + n e m S T B V i d n Z I x q 6 Y P 6 f o 2 j C o r S s 0 k y a C U j S y n W t A 7 F G j d J Q U 5 3 I B C H Y e i q E O F x t u m H t l d / G e F q z R y K D T i q I W J o g 3 5 h N H h e Q k G N x E I S I 0 t e c m i f + z g 4 5 i 2 P 4 j A 8 7 w Z k e y 6 y P y N + U 4 I j 8 b g 5 I P j m A 0 6 S 4 d p h d 8 J w f v 9 g J R s 6 d 4 P 9 Y c A u 1 G u U u D 2 w H 8 K G C m W U R v a Q j J v g 1 U n X d O V 9 2 Y R 2 Y l C u + 7 G y b M a U S P I 5 S f J B 2 l k 1 / N Q 0 y 9 u v x v J d B I r 9 4 M Y m v T D 6 X B B r z B i 4 I w J K y s r U F G g r t f r J K F r u 2 t e U O S f 9 y r V 0 p 0 1 u A I O b N 7 a w N Y 1 C u h p H u 2 G P h g N v B A r 1 S V y P z j + L n t C f l 9 W U v 6 e z 2 V h d z r w y d t v Y W A g g F d f / T U s R i s s F g u + 8 a 3 z 0 L n q 8 A 5 I T f 1 F h U H X O U c 7 u b v I L O j h G F O J q o b l d 4 r w z x g w N D E g n i u l x a V 7 U F Y t M O u t u x a a r 4 c p T 1 G z C Y W 2 j l q 5 h o q G d 6 g S D a 2 v Q a s w C a G P J E 1 0 P 0 r R q b X U T C B b 2 0 E 2 V E c 1 X Y R v y g G V v o Z M I 4 h K K w V r Q E X j Q N a d 7 r u q y J L n U 6 C U J P Z j 5 E o G w K L 2 o 9 S K C r r F y m F W + m B W B V D T k X L x w d P e E r R q B Z z q C a S r K u j 0 K T Z T W I 7 p E M p V x e L w T k a L I Y t T F L q y M j H i i Q g q h d p u S z W 5 J V 6 9 U c V K K k c x p m R E 2 C t p X C Y s b d / F e 2 9 8 g W 9 9 4 0 f C I 2 f X 8 t A 5 t D A P m k S y r h t m 8 l T N c g N q D d 3 D o z z U n w N O j t 2 E D Y d J y M m V d / F t B p 8 r r L V 0 P E N y J Q b d a B M m m k T G w v 0 Q D I U 6 h i 4 M 4 s H l d Q o + B 8 T 2 C g c F t b L F Y v A k 8 p p R q 9 E S 7 Z L R U o m f W T D j s Q Q q 2 x b 4 T 9 A k K M h S E i X h 4 t C q N g q b q t f i z 1 0 L Y m D G S X F F E 4 X N P N z j L i h 0 C m j b m b H V 2 X W M H h 5 B J p s W B 5 u F 7 0 c Q 2 d z B y R + e J k G Q a t s Y L u 0 k 1 l J X 0 F o m Z Z 2 Q 6 i d Z 5 y 1 G G 5 Q h B / R + i m 2 V M b g 0 E 9 j Y W U a / d x j c w z 5 X 2 y I N t E M 7 1 E J 6 M Q E 1 v d a k 9 B O l i c G g d J L n s i G 9 k o Z i J A G X 6 h C y z S 1 S o i y 2 H / h x 4 k R 7 4 x / 9 S 1 a D Z B h q J P S T p E h b p B Q e 5 J o h q B U 6 U k U t l i + n 0 H d W E r t i v g w N e Z q G u Q q t U g c d C b Z F 3 Y e d 2 D b 6 3 Y O i / j O y k Y V h I A 9 O N P K K i k n t Q q Y W I y r W L 7 Z 8 d D e F k b E Z G 8 a w N i u q 3 Z X 0 I t n Q y e e a M V h 5 a g 0 1 0 U V J 6 Z j e O Z w 2 8 X 3 E f Z y e L 7 3 v z g d h 9 H 1 r v / d n c P J t K 6 3 E Y b / 0 H h 1 i / G e K x t 0 h F B X r + 5 S p T o r S r U w M 5 7 h n V 5 k Y 0 0 c D Q p k Y L f Y W q C E S j o j J y W d K 4 i R F J h m c g u Z T J K I F N V p F J V k 0 J R r Z p k j P O w M m j J w z I j g f J T 5 Y E 7 3 f i p o g 8 n e l C a q R 1 Z R x 6 N w g e R 0 T F O k W + k 8 E o D N r h T I l Y 9 J e s V r W g E a t C Z t V E t 4 K 2 e b R 7 z r x j 6 / + T + L v 7 c I U 3 N o p E q d 3 Q j F e R G H O C 8 P K B E m F H v l S B u F S S C h f 9 l M t 4 r V F M h A p t D Q V 5 J s 7 a C h J q I c a a K U 1 c E 3 7 4 F B N i X O f l C s U p 9 B n Z R q r M I w o Y W z 1 I V a f F c r k U R + G t a J F h q z 8 w p U I C R Q Z k w c W W F R S F q 5 J V 5 l v R Y R C 1 l a M 9 C 4 V e E + X k S t K F N B o 1 t N Y 0 d B o a O z U D V K g M g r N C F R G F 9 Z D s x T H m + A Z N W D j S h m t r B Y t Z Y O u N Q y V i k 8 t i V I s 2 4 B V O Y h S g Q 9 E 7 1 B Y l y W K J a J n r E w 5 o r o y a x C H B N I H s j I V q 7 z 0 U k c 6 l c W 9 W w s I L R b w x j 9 8 g v W P e b w l h c 8 u 5 w 5 U p o W o W p z q Y t U 1 M W r N i X Q 8 U + o / e w / 1 1 E Q Q R r K Q L B A 8 2 Q e B v U l m L Q f 7 R O 9 i J t M t 3 l 3 s 6 / d g c y E M q 9 s A k 9 U o 1 l J C V 2 K o E 0 3 z n f Q i v 1 W C 4 z B R p T 1 K W 8 l U 0 D K X R e G n D G 6 P x r t c U 4 t p o k c Z 9 M 1 Q w N u u Z e T t / k o 5 O i b c / W w D x 5 8 Z F r S T C B n 6 A m 4 Y X D p c e / 8 B v N 4 B 8 q Z q 7 J B 1 t G o f E M U q w a v y o T H C t E 3 q Z V 6 b N 0 D T r 0 W 2 v g 5 Q b G s 1 O R G 7 o o P t c J V i A P I m L S m R s n W 9 j o G z a l F l r l K q i H L F U c g e g d + e w W y k h c M W P Z J Y F v u 1 h D c g g 2 K s D 2 D j B n k N e 5 W i c r p v Z x S c F D H R W M e 7 v C W j u q O g + I 7 3 I k n 3 t r N E h s h n Q i u 5 g E Z B A e O k l B W t Z K 3 Q m D I I 2 G a Q J u U V M Z 3 S L b 5 Y s Z c + y 8 H 3 V B b p v A t O e h 5 v O e f y J 2 5 Y K U O u B a z W N V j 6 b Q Z P / G R K J F T u X F z A s S c m x Z I F N / p k J s G Z 1 B I p h t l H Y 6 g O 7 G b w e N 5 5 4 T Y W j o u d D F y h k i z w K Z 3 7 E 0 8 y p Z Q V 9 g 8 e Q / 0 p g X s L T r l 1 K K e J V r R L e m Q U w k V o z Z K H q i n y Z C U V a N g y q M W U N K k 8 O M T t q w q i d 1 L A b H O b x Y Z G H k D u I W c b s i J n y q M Q 1 M J 3 1 E J B M M V k y k 6 p E y u p 2 q A W F G / h Y h y R Y B I G f w u F S h 5 G j R k a + p s t 4 M T s z W U Y W k R 1 b C S s R B G r p K Q t k t G K K k 3 i V 4 X C Q g q Y U y P D T U 1 G c w i m d T D S d Q 2 f s i J R v E s 0 L E L W u Q x n K 4 B q P 8 V O r X W Y 4 E Z p m + j s e J 3 i l 6 Z I i O j o 8 + p l Y H h y F D t 3 i i j F d V A 0 b F B b i j A H 6 H 7 J u K d m j f D 2 S a 3 F H L x F h x R f q 9 l G C S R Y R A 8 r i i S 2 L 6 t h 9 D d g 1 F m g 6 8 v Q u G k w f t w H p T 2 H a i s n F E q p 1 K B E H r t d n A 6 3 d V Q I d a K + J L x P v V F G v 8 u B q j F J 8 Q r p 4 2 w N x g B d o 4 m r J N R o Z p U 0 1 i b U W g X h 2 V K k X J V W F v 5 h O 1 Y / q W N 4 W g 2 7 e p g o 5 z a N G S k A X T s r E m 8 l 4 a 8 a G a h G t U z z Q b G j 1 4 Z 7 r 6 d x + g f D u 0 L P C Q u O T 4 P r I Z w 6 d g E O s 0 / 0 5 J B x / c O 7 F D f 3 i 9 I l X i r g 1 / W c 0 k k / c n y X j P E + P P J y 7 f d l / F k r 1 L M T f P w L 8 V q y + t l a D X r i x M V m j A T G J J Q p 1 9 g R 3 W p U x O 2 1 D g 2 a K Q 0 M b j 1 W 3 0 r A M W U k u t B E c Z s U j 4 R d h q K p Q D B z D / H s N j K F E j L N F b J 2 N P C V l M i + p R r L F F P R z 0 o H a p U 6 7 n 2 x S p R v E A O j V n p M D 6 P W j N R 8 G i 0 X 0 S u V X j q u 0 6 6 m 8 E p F w q 9 C s s b 9 9 I q k U C n 4 n O P k E Z Q o 2 0 I Y H p 5 G 8 G Y S E + N 2 K H 1 E r Q o 2 o j 4 R M b k m o x U l F X m L Y p a C b h / F X X U o L Z I 1 Z S v f b N Q p b i M K a o T w P s Z + r o E s w 2 C X i k O 5 L z f / 0 7 k r q J P 6 b F 1 t w j 7 A e 9 A 0 2 A q t w R A L A A 5 u Q 1 a B m o N v B 9 F N o n u N V h 0 B L 5 + 3 m 8 T q l T z G h w + h l C y J O K i i T q M 4 T 3 6 V r H p d W 6 R r D Z G n 8 c J G 9 K y m S 2 D r C i m B m 7 e A 8 K C 2 o D F L n k X U 1 a q J w u W T R J 0 V M K t 9 0 C r M R C E D K F f p v f v J q 9 C 4 F x V h s Y b F B / k V U 0 3 6 T K n D M J e i a b U U F x H d T l / 2 o O + 4 E Z 5 p H W 5 9 s I S / f / l / o v g o j s E J r 6 C o h 0 f O 9 y i D j P 6 x D s X j v h T d y S L G 8 t I y b H a b a H L Z / T j j z 1 q h 3 G a y c D x g S t 7 3 I / V 2 K 9 W 5 h R Z T F 6 n 1 E 6 M Y J m t G C s Y e h f d t W Y m z 8 / a H h W t b W F 3 f R E r n h 9 + m Q D S 9 R I K S I s + h J u G 3 w 2 l X i j 1 L m 8 F 1 V L d N q J J l z W 1 q Y S k 6 o X U T y 9 L o 4 X S Y i f I U o H f p c e f D Z b L i K R j G a 6 g 8 o E D Z m y X h p w B 8 f g N W v w Z K r R I W j Q 0 6 U r r s C n k O e u + 6 g m I H c h 8 1 F O m 5 D T T 0 0 u f n M z G K A U j A i S q a j B Y Y W Y h r Z d Q 3 F V A 7 W y g R 6 2 L r z z V 3 X B D K R k O X J + q r L w m D Y l e N g a 6 U v E 4 C 6 s 0 + V I o a q H Q 5 x O 4 Z 4 D q V w / q D G K q 6 K A w a K 7 y D A 0 J Y O f Z g Z W L I O Z l i I 4 n 1 z 6 s Y e U q D 4 O 0 y V A 4 S + K A C V o 8 V L S N R S 4 q R W o o 6 X O o p + l w D E j V p Y 2 h i r Q E 7 j Q O P s 8 Q I J P C e K 3 1 T h 5 o x A q t q G N t J i q M M R N N K Y f K a / a L T 7 d Z q F E a n A h 7 9 I V I 0 H y p K 8 u b 0 P o x u A R 8 5 K n V 0 4 s e 4 X 4 e f q P v x k 8 d x f / Y u 7 t 5 Y w J m T v Z U 4 C 3 d W k E 6 m Y W g Q V W 6 X L / H r 2 e j w G D I 7 4 a r 4 O h k K c x 9 3 n 6 U I M U e G J l k V R p t p + 5 + 1 Q h 3 x 0 Y Q T P V q 7 P g + 1 y y d O E F E 2 e P 8 L f W 9 P w P 3 Z G 6 h E H H A M S P x E S T E C T 3 K 6 s o 7 B 4 W G i S A F R k x c r q F B L U R x m q p I Q c 3 9 A q d 1 Z n Y + r I e t 9 + P A x K F 1 J 0 U Z r 8 U F Y 9 A M X 7 0 e T y Y X H 6 X I a F p M N B X s f K U A G z a g W j o C X t C 4 C z 6 A D B X V E W G F G p Z W H 3 U W v p / f P N b c E 3 + f N m s U I X b t J D 4 9 2 W J Q h + f W H o U h T D E D W 0 t S k 1 x p I 6 W w 8 + a R y d s n a 8 + c b F F 6 o y c l W d U m R t e O D G P h 9 s + U 8 y k E L v B M u L M 0 t Y n D k B L x D J h T J 2 1 q 8 R F c 1 Z G A U V a Q u U o w 4 4 h L K I 0 P o E / 2 P N 9 g W V 4 k S D 0 6 g b 9 B E x q E E 1 x G V 8 P 5 u w y Q Z L S v R N o d I 3 C x d J w X 1 8 + F w d K n + E r 2 Y h H B P h q 5 Y c k G h S Z B R G h T N W u r a L F F i L 8 W F T l K q K F L 1 F Q Q 8 o 8 Q c K B Z 0 W p H M h d F U k k C 3 5 7 M b x T i X V 0 m L 1 w p n G j s P s t i K r O H E 4 X O o k q c d G e n s m b v 0 y j J O v j C B O i v 6 N N H 5 1 Z w w R u V 4 G Z c v X Y W 5 Y R X j w U b X N m a V F I j G V q M n b 2 g h Y 0 j K x P i z V q g R J 6 9 Z 0 I 0 W m 3 D 6 p V i o h o z Y J S r D Z f X B N d J Z X W e K x M m F y F I Z y W A W 1 U 2 y u h Y d w r N b G D t G y s B H b l b 5 q E w 7 t m 6 S 8 O d 0 c P s d m J t / g C 8 u X s F A Y B h z D + 7 C 4 j Z I J 9 o R z b Q M U m x l z U D l K c B H F r v Y p H j L R U q p 0 p D H y t I 1 F V C L 2 p G K Z E l I L C i 2 Y t A p u P K / i V y 1 Q d S Q v J D K i z p Z b a 2 W F J q 8 D S 9 O K 5 U k 8 J Y 0 9 B h A u r k s B G C V r l O b N s L p H k C x n h L W t d J K Q 7 F l p 9 f q U U s A Z d M O e S w t l j 7 M Y n x i A L l M H p U M 0 e F M F g m i s g a H J O S l D U D n J O q X J + + b q S G + Q Q L a T g / L H o q V t p D j j X x k F G p V u D x k u Z V 1 2 F S D I l U u N i 0 2 1 h C n e M M + y k s X 7 U C e j F o r q U b 4 f g H W g Q 6 l L t 4 v o 2 9 4 F G o S 1 E R d 8 m b K p k Z Q U Q 1 R v 9 h i i m K / J l F B E v o a U X a 1 B U 5 z v + i T x 1 / c P V f G 1 v t G + A + T V 2 y 3 X F a R 0 D u H D D R 3 T v h 8 3 t 2 4 6 f J H K 3 j y R 1 L J V m 6 N K 9 J N 0 D k o D D B p o H f o M T g 2 I N a g 1 B R X 7 q V / e / F n r V A b K R 1 G X X V s f 0 S 0 a W p d Z P v U S g P i B a 7 o k J 7 D l o Y p l Z y B Y m W K 3 U q g 7 5 g X j X g d p g B N g E c P 9 2 A n U x f J 1 G E 3 k y I N k G L 6 d 5 C O 5 m h y T O Q 5 R m E a L O L o 9 B n M z t 9 H o U r P a S 8 g 8 g 5 W T h m z t e b 0 u 1 U z Q A F 6 V C i N C h q 4 b A E Y S Z A X r u 7 A S e / L Q X i U F E N j C N L r q i L g 1 7 Y o f q K Y o d x K i t e 1 K M b b + o w m f k D a s p 6 I E 1 2 x q s n b W s m y p 5 D / w o T B 6 U m i R A m o 7 A 0 0 N W W o L X y 3 F a J 8 4 0 T h c v A N k u c m u p v d b s F y J A l j O 1 7 k V L a 2 v Y L A Q q Q I 5 M m r 1 K C s 6 F G N 0 j V b O 0 H 6 Y N 8 o 6 r k 6 9 B T H p J v r Z H C s R H e 1 Q p F 5 o X f 7 q g a e c T X R p a p I c 6 f C e V i d Z q j M C h Q K N T I + 0 m c q s z a i e g V i A W W g a a V 7 l j x i X V F E t U 7 e l 5 Q w M E B j b H E g O F u E Z 1 K P a F E 6 E k g G 0 0 r 5 K N B M N g W t X 8 p 4 M u L z D Y o T G x T / u h C / E 0 F o j k I C o s W T R z p b X V i Z e I G f F a p B 7 p f Z D I N 7 n b M h 4 M M P 2 H O y o S r X 6 P M o z m M 0 6 W m b b 4 X / f N P m X E 5 0 e U M r K j d 8 N 7 c w 9 R L X Y b X N a h u c c e J 1 p 9 0 t 6 D w S X U / J b R d h 6 T c i H 8 z D z F 6 G / i 6 O f G G v 1 0 a 6 y p S M 6 A t Z Z Q 6 e S z U V 7 D o r B f A F r A d X x C r 7 o Y F O P a I 0 Q S 3 k W 2 F U a e I t q g F E r 1 f Q f 8 5 G j 7 I F V y L T 2 I B e 6 R R V C O X S E H S G N U H 5 N H k n Y C H j s G W F f p C u g R R K p 3 B g 9 s o a 7 o U + w b d / + A 3 p Q 9 o w q G 0 o Z j O w W 4 a Q L G m J u k o 3 x 0 3 9 O a b K N 7 d h V v b T p 9 Z R b p J 3 2 k 5 C a S c K a V K Q i p u Q y 6 f g 0 A 9 T H H k P r m E r G m S I t B o y I r o a q b P U V 7 5 W b p L X n R R W O x U N w e E N Y O 7 e A g 4 d m 0 Y s W U S + t g o L C S e j T g E + H 2 y 9 F 5 E b W u g G M g j 0 9 0 F b t y G t X I G T Y j x O 0 f N 4 J K q S p 2 r S R / L x V W 7 t J M J 5 i h W 1 i + J x T l x E s g 4 M O 4 h / E t g j L f 6 u i q n v d T y f j E Z K R Y p e Q 4 z Y h 2 n g F K Y D v T I h Q 0 5 G y N i b v E j S W J j V E t X k v + 3 8 L o y + 7 / n b Z v n P F E 8 M V 0 U T z 6 m X P C j F J Q H o B i v T 5 g K N z G q 7 b f S e s Q 1 d l C w k K 9 P G e x k s v 0 F K k O 3 d F 8 T K x D E L K 8 l 2 0 g W X 3 i W E n w N 4 3 p o w H p C 2 Q L D y c u P H x P 0 U Q j f l 5 v N K 5 L e q c J x W 0 i T n s E q e k W M P M 8 U 5 n E X j 9 z a Q h 1 I 3 h l C 4 q y H r n c X C x Q T q g T j y 9 S j y 1 T h i u S W 0 f C G c 7 / s F Q v c 7 6 z F c m p N K k F B Y y K u Q V 0 u u 3 k Z k Y w e J x i w y z T W 6 W g 6 p S Z F a K b q u d a G c m c U y F M m y U C b E y E s W K 4 h u b Q p l Y t T j J P x h L g s i j 9 l u G a K k A H 5 j e R u V c k E o 0 5 1 P N j E w 4 x N r U Q r z N j Q 6 7 p t X R e 5 O g 4 y L W q S 1 u 1 E J k T r T 8 N k C F I s o 9 C I 7 Z 1 b 5 k G q s C M P S v b Y n n w W X a 2 w j u n 5 N + o X A Y 2 E 2 S W t f 1 X K V l M a M J 3 9 8 8 B 4 5 F S n d o H 8 C 0 4 e n 4 V D F 8 P d / 9 / f t v 0 i Q l k X I s J E y Z W a l B e G 9 y s R 3 w O W H 7 K n C o T A S F 2 N C m R h / d g p V J x 7 / 7 E h n F 3 F m h e K g C g m V p l d b O L j l Y H 9 o 2 g T 7 5 M F 7 n 1 R 6 M x o U w 3 A p U J W Y g / b Z f j R N 0 o B 3 o 7 q m R S x D 1 k l Z F O 2 J C y x 5 h A r p a q 4 S J 6 H l 0 i S n W F c p m y L w n f E j 8 6 A q 6 u Q 2 0 x s o z T a E I i V z G U H 1 s o U i N E R N 0 z c 8 d I 1 l Z D d I s C Y l a R o 5 I V F I F s y t 0 A b S I S 7 3 a W D 0 v A W D x y 2 I 3 t Q L q 5 5 s z c H g z E M T 6 6 P f t H B M 6 G A Y r B L l d E P f c i J d C B L V 1 J G i S + l s / p k r z H U D C m y 8 W 0 b Z v Q W 3 x w 9 N o I 7 K u g K l N Q V 0 Q x R z B r i N G 1 E d k p / E D Q f K K 1 6 M T g 0 i l D O g n C n D 6 G l h 9 e 6 m U C I + D I H X 7 r i s S T t V R 3 y J 6 F y 7 T p B 9 s V s z i f 7 h K Q y d J W W + 6 S P D Y U Q t X 0 N i I w q H e l w o / V 5 U C x S T q v p x / G i n H 8 n C h z n M / 7 Y g j t T h N b d H b Q X h c U t F 0 z C Z T P B 6 v S g U i 2 I X A C t S v S 4 Z S 1 6 j Y o / r O m 5 H 7 O r + k 1 + 6 J c l K 1 N T 1 V K c r 2 J 9 V D D X l q e O o p Y i s k o R F J S 1 M 6 p 0 6 r N w N w T C U R y h L A e o H v M Z k E E F / j i h P K 0 V x C n H / v c g F C y j F 6 n D O m L D 2 2 w Q m f u a E r l y G w W z o o Q K p 7 Q Q 0 / Q 2 Y d H w u F F l h Z U c I 9 C Y j 1 p f I w 1 R J 5 M 1 Z E p I x + p 5 H Q 1 G B 1 q n G z X e 3 4 J 1 U Y X B c q r 5 2 D 6 q h z b j J q 3 C X I j V U A Z r o C I l 6 H 1 E w t U R n W L m V x N u 3 Q 5 u i Y L e 1 o I J 5 V I u G q g C 7 h u K L v g p Z + A F R u F p t E d 8 3 a w W 1 i 9 5 T Y 6 B / T M Q 0 v J D N y b U a 8 q K j K + / I 5 b j M 6 D a L u K d / u h + 5 a p S U u U 7 3 K m U M 1 e S k 3 I Y x V J a U q N b U F G v x g n k T 5 u M 7 W F t Z R f R + H K U C 3 T v d J 6 z j c J t V U O o 7 Y 8 E Z M p O r Q 8 F 4 B G t B N R R 2 u l 7 y y A p / W L Q b C 0 e i c B I j y F C g u 3 Y 1 j z I x A r 9 3 G L l I k m I u E l h t S 8 R J O 9 E V i i 8 l f 2 C h e M 1 / V i f G s P v o z + 4 k B X s 9 P v S A 5 4 4 7 E s u H V h w 5 d l g Y X E 5 Q i H s l b 8 T K J M 8 x 9 1 v Z / i g M 6 2 h n 0 V 7 G z t v b s J / q t I B j / N k o F M d M N g M F y w a F 6 C E X L 6 2 I v t u b 8 z G M H Q u A m 5 7 Y 9 S o 4 p y j o v J 9 G Z r U M 1 5 A X 2 n Z 2 g i k X Z 8 9 k c O V C Y p Y m Y r I O n Y 6 s M 8 U B T e L / e 7 O z D V M O r R U 7 3 P 4 B e o / e A 4 + L O R J y w w D 6 B 8 b I M 7 h I g E s i T c y x 0 S c f X M G F 7 0 4 j m U p A x d U K 5 U E Y d Q 6 k w E e w V k Q W j 6 E y 0 v M X S I j c 0 g R z N c X N q w / Q N 8 T U s o G q r S h a M D u 1 p K x c N 1 e L Y v t e C i 6 / E / q q G 3 k y L p w d s 1 K s 0 O K 9 T v Q J T L N 0 F p 0 o 6 G W j k y 2 T Z d e Y S Y E K W P 1 Y A f 1 w H O v v q s m r S T f r 1 o 0 j e L t I S l d F P J m A v W l B K 6 0 l I V N h / t o W R o 6 5 Y B t W w j 5 I n q v k Q X O H r j V L B s B R x s Y X L T i G y c M t 0 j 2 4 6 B r o Y c 4 M c h y k s + r E u t P C Y h r N T Q N Q r q N o 8 y L O J 2 a O 0 Z w N p q B 3 N 5 C q F m k + 6 s j f A O y B A B Y / D m H y + M S u s r C y s z I w + L F y u i V O B 2 H I 2 b 9 M v d P C r v s k z G Q i T h 7 N R / M q p c E P g q x M s S s J i r u M i H 0 a h W n Y B M u k V S Q n d l 9 H x O X g d + j C A P d 7 + x O E a P U 1 G c c T + o R Q J u b V D I W o 1 + O A V Y H Y V g x D M 5 I 7 r r b y S C 9 J V N B 5 1 C 4 U i x d I Z e g U R K V 6 m R w m f m J A t W 6 k A W 3 H E O n e f V O c E m 6 A J n v I S T F P B o 0 i e R k d r 7 1 I t C y T z c H o L Y t C U i 6 f y d X J m s + F R M A r f 5 j F Z q S r V S K t W 0 K 8 P g e n Y Q i Z b b K 1 D S 1 y N / p p h u o w T J O A 0 t O j 1 + i 5 N G M u P 1 1 X i W g o f S m K K l E d n a x S z F E N k r X 2 Y + L k i L C w R e K p 0 R u 8 R N B C g 6 h O e K k I e 3 0 K 2 k B L Z A g 5 T m P v p N K S N 6 F x M y s H R D t n P v B s 7 E f k X R o K G I r 9 W L i 5 g 5 l z Q 6 S Y C q J I B S Q q Z c y u r 6 F e L e P 4 s S P Q x v u g J c t e p D h P F Y h C 7 0 0 j S t e k 0 x g x + o w k Y o a p t k F o L z s x t S 0 q 4 s J r O M e I d g 7 X Y R 0 z Y d h R x 6 H j k 2 L H s K L J a 4 a k 4 F p p 3 F 1 n + + l n H f o D L h F j P Q w t S 5 r G o / d U e h n c a E X e u 8 b b 2 u 8 s X B P e U k Y l X k G j L P 1 9 L 9 Q W F a 6 + t g 7 P s x 1 K G Q 1 L B 6 4 x 7 r 6 1 + e U K x b t u Z T D 9 3 b s Z 7 1 8 K / L n d X 9 w 3 j 7 N q L G A c Q + j a L b f 4 Z 4 Z b f Z h 4 P s U j C U m J + L n W S R O J F r N 3 E g z b m i j H u f V h 5 8 T F R F E J P m F h J a 4 U m 8 V 4 p I 2 K z u B q 2 + U x M l g Y 3 Z r D 4 J b q e e L v P s c h Q R V Z q J v z F v I i D r z 9 6 8 + J s x e Q 2 q B P z b t x + c p V K C t G P P P C O b F p k e M x r g H M X y e R V m g p p o k R / X B C r a r C f 8 I o C m t b p F R 8 L d 5 z R U R C M W H V t U R 3 + K t Z U S A a i y C T l l L F X I h a R Y Y m V g O l S Y G x E 0 7 x c / y q D j m i s O u X I k R B r S L h w e P A G x 4 j F 1 V 0 n z 5 x A o b r Z A 4 2 z Y C I x Y w K D 1 1 j G d O n 5 W 3 6 L V x 4 / g w y l T q + 8 f 1 T i C 4 q Y e J F Z b d R m o N j R d h U w z A M 1 D D x t A u h e c n L M n i j Y r U t e 4 2 W C v l G R J S B N Z J S 1 k / Z 0 t L V 8 L h z 5 N Q Q B s F c H U D h H q 8 L S q i 0 Q i j T P e i m H F A U O D s p 7 A z F c e L P P R D L C u 3 i 3 2 5 w B p A L g P k 7 H w t 0 9 k g n M x p 5 N w S d W y d K w B q 1 B l r 1 X g t r G N B j J N B L / b z + z u 6 E m R f 8 X 4 3 y 8 d t z w 3 Q W 6 D F X X W w k Z E / B B z L z 7 / J j f 0 j w C e 9 8 g o U Y I q 7 K 7 u J c n F T Y 2 o y j S Z 7 D 6 p Y y d T w p f K G i + N W i J / r E W y Z I u E j z a v k G e S 6 V E O L i H A X u v K h 4 3 I P I e z E K p n X I X g 8 L y 2 g o l t G q k u 8 J s U A o k J p N i 1 i M V 8 k Z r G z t 2 F o g X V L C x i f a 0 W O V m k I I e j 3 b h M s 7 i E N T h 6 E 0 l I n e 0 A R r S n D U J 2 E d a i J X N s N E F F W n p W s s U Q w w P i i o o J O C 8 Y q W Y p 6 w F f 0 u O x k C C 0 p 1 o k R E L f h 0 w M 1 g E G 6 f A 9 k S 9 + G r o 6 Q Z g 9 d d Q p h i O b f H S R S U 4 q M d j g / 4 O l S o K b k B a B K F E F n 2 J + r w j w 5 S 5 L Q j B N + o 9 A k q 7 B 1 2 i + W A f E v y 8 l w c G + j v h 0 a j x + q t q G h n z C h k K d 6 x G l F K 1 s R C O a / D L V 1 M o r i Q Q i F v g t N n h 0 F l F S f 5 p d I U q 3 Y t 2 L K C c A w U e k D x S o N U 3 C b V C p Z 1 M Y o t u R W X F J u K L 5 r D b H M T J U U K W l 9 n o L U q N c W w N s S S S / A 6 A 9 i 6 T T G t j + a X p l 6 m f I x l m k d n n 1 l U z 8 u V G D I 9 5 L n n Q i 7 e w M h x X a o Q x T / + 3 a s Y T g z C 9 / 3 O D l 6 W M 3 m j p Q z e e M q U T w a / F 3 / J l C + e i H 2 9 G I o V R / 4 + 3 O 7 5 L e M P p V D c I G b M X k N 5 K 4 u q J S Y W R l N N X o 9 o Q q N k G i N 5 C C j J M v Z X o a o a U V V m K P Y o k x D E o B m N E 3 f 2 o K E s Y f 2 f y n A f M Q t q 0 6 g 0 x D q S w l M h w e H F W Q q A / W T V N 6 I Y e G p Q K I 7 e p U N m o w z 7 u B m 5 r S r S q y 0 a S I p l o i U E t 8 p w 2 D T I B k t k y c i r c P 0 W f Y Z 8 O l 4 1 U o K O a J P e r R d l T / S J I t A n K U F 5 l S j e d J 2 o I i k t 0 Z h 6 Q 4 1 4 J E X B e l M o k y F G d G 8 9 D Z u l D y p r l h 6 L I p d L Q k l v L Q k b s L m 2 g / G R a Z T y m x Q j a j D s t 6 C + 4 k T f j A W v / 8 e P M D r Z h 8 X 7 O 7 C r 7 K j b 4 x R V Z W C u j U M / m E W z S L G M m t y E g r x 0 x I a s d o P G J y + 8 V Y V i K 7 P S L 8 q U W O S W L 8 f g H r L C O 2 L D 4 r V N 2 J w m M l o 0 7 n Q N T r 8 R s 9 E c v C Y 9 E u U N j J 4 j G m U J o 1 k l Q V W V R K Z V Z 9 C g k C v t b u 1 n m t s i R T L S v W 6 n N H D b t c g n G v B Y h l G u c a K m j J U 7 Y a Q 0 b r i M F O M p b D 2 l T u l w F c U V h 4 g 5 R 0 b H k G z M i y 0 s Z t I m P l F Q V q h C q k L G S T I A J n W n B w T H U d y H w q o l 9 t C s C T l h J J Y r G D n s g 3 2 y t + L 8 I P C p M w q 1 A v n 1 P L R 0 / Y x I O I R s J k s G p Q C 3 1 9 O r U L y V h M + 3 5 d M M H w b 2 T g e B v c V i l A L c S s d S f F 3 w Z x Q b U R S W G 7 B P 2 E Q 9 G M O g c k r H L v K s t s G N C v n v R W U E h U Y M V t U g u M 1 D 6 i N 6 b C s P y 6 A F j i M c / N L E k u e q q D I i S 8 Q J C C 4 r 4 f d y 8 D E n P p p 8 j q P a K I b z M P W Z s E 4 W a P q s W X i n D a 5 u j n I y w 4 x w U w m n R T I e b G m 5 m i E S W 4 C T L D u H / p y l y 7 R m k c x G S G j G U B G F p U D 4 J s U l q g a 8 r g l 6 V g y 1 O i m g T g s + P M J O 7 E H v M y K v X i d B c d G Y 0 v t o e m m H z W 6 F 3 z o J i 8 U M m 6 G P h D G L j G 4 N J p 2 L P I l O n A K S q 8 Z h 6 z f R 5 4 5 i 5 X I N J Y q z 9 D a a F z 2 v M Z l h V 4 + S M v H a E w X v C h p T 8 k j l Z h 7 K j A O h 7 S g c L j f U / p T w N E Y a c 1 c / K d X F K N w j H b o T C h e g I g 8 + x P u 5 i B Z X Q E Z D T Y a B B J + T B D x F + X S J P I o O F T J i J q 2 N 4 s N B o o s a 9 P k a 0 D T t 4 g z d j a 1 F + F w j 2 A q l M T k 1 B B P d b 5 0 8 Y V r V e 6 y O n u i 2 3 l e G 1 + f C + h V 6 3 / 4 C G U 5 + j K t G m C J K c h d 7 3 w / r t E Q 1 u z N + D P m w A z 5 g m r O l H C v a A w Z Y 7 C Z s L 0 f h 2 9 M i b C 9 Y m R i s T G y Y u d K d F a l v o F 9 U n o s i 5 G 6 F O h a o Y j P 1 a A / D T V g O O g 2 j S C 5 1 N t x 7 A 1 8 H J m 0 T g / a G S P v y V g o Z l T Q F i 2 Q h d r 7 I I 3 I j i 0 q m S s o i W Z R y o g y j y Y 6 1 i x X 4 h m y i e 6 p l Q g / n u E n 0 f u P G h C z w 6 b k c d B 5 O p + u E I j F 4 G z e n 0 J m 3 c 8 a L k e c d r 4 N E F 8 i T u Y x S / V a + n o R J T w F 0 w I j 1 p I m 8 s 3 g q i v W o 8 A L q s g V W G w e r C j T E A W B q U e p k V L k E f W G U y d N 5 j m v h c Y y T I p H x I g 0 z G Y 2 i l k + v a + C 1 / / A h x k 8 5 s B Y Z p 8 8 K E R U a E d v r B U 3 J E B G i y 2 v N 2 q F 2 8 f 4 c C / h 8 3 s 0 7 a W h c Z I C q 0 s F l v N h o c 5 r h 1 o + S c o X R N 0 U K 5 F U i l d 0 m i q N C f Z Z e 5 w i i F g N U 5 H B s 2 g H k 6 m E R N 2 m N G t F m O l V d h k s 3 L p Q p V w s L 6 u S g s e 7 O g r m s Z L X I e G q t W i R r K 6 j F O S N J x o W m p B Z v 0 X s r U C 7 X Y T B q o a Z x r F S L R L u I 0 h r t K F V 0 9 N 5 6 0 Y 2 1 V m r C a n X A Y b U g + H k U Z U W e x t g m x o 0 9 V J V Y K L F I A W N q A G V j C M 4 B A 4 1 Z E Z 4 + P i X S A J t 6 k O a v j g d v p T D 2 4 0 4 S j W n e X q V i 5 P N p q H Q 0 n r y 3 p 4 2 G q o w K h d v c p + N x I F g O y Q V 7 t W q 2 C g 1 5 Z J 6 n H o X i 4 2 i + D B Q z i h b H D A 7 g u W 1 y p Z E X P a 7 V m j A S + f b d f 0 1 w m z I B u l f u + V B O V F A k A T c T X 0 8 r V q E Z K k J T M y B w g d P G T S T q 8 7 C a A + I 0 C c 8 h h c j W 5 R I Z U i r J G j E P Z s v B W S y D R y + u l 2 v p i E K L o J O P 2 2 H I y p R p B m E 2 0 X v T Y K W b i y J h w N S y R h b Y o v J j J 8 d 1 f 1 p E P w 2 j Q d Y t X n D A r j O T I P P k S B P E y s T J i e x G B k o d f b K p Q Z S m C L 9 3 h u K U H b K o L f I E q x R T B W D R G R F M + K E u 5 n D m u U N 4 7 R / f x / m z D v A J + R Z u S 6 2 0 E D 3 J Y H u h A G 2 c v P H J P C o U C / L 7 a O h e j Y E S T W x L 9 B l 3 m 8 Z g M T h Q i h E l v V u G b Y b b a x m F U m j a h y A p P N w x l g V e / E p x Z J 6 s N M V / d R o X Z V 1 U Q Z g 1 H G i z 0 V S I z K S m K V V a l 2 g u 1 m 5 l s L M d R F k f g b 9 v C D e + u A 1 7 v 1 Y o U / 4 2 U b U A x 0 o U 3 Z F w a k m p m m m V i G P 5 n v m / h q I E P d H k W N 5 B B q c C j 8 t P g i h 5 G N u Q S W o B Q H M m 7 / q V l a l 4 3 w X t e E p 4 U 1 4 G i N + w I V 3 b g s Z a R n W J j I j X C Q U v Z B s 6 S s I 4 S K H u f L I O 9 2 j H W D M M B j 1 e / s c 3 c f 7 c + f Y j + y H 3 C e m G S J t r p Z R 7 / G b y 6 9 X y y b S P U 5 N 7 V 7 N v r T / 8 u M Q v g 1 r Z E q 2 V U 4 s k h E E L R n 7 g F G U l X J O W q X L l M p 8 3 R d Z L 6 a K p l p Q / 1 y D 3 T U K g r Z A 3 M F E c 1 S J + S 7 S G U 9 X c 7 y B a I h p m G B b P U Z E i l m P 0 H h Q j B T 8 J Y + C b J D h a C l F b R a I + n Y E P U w w i 2 u q 2 a P B o o t m j 8 c Y 8 d Z E m c a M I + 6 A J N R N Z P 6 U X o U s J o q X k T U l Z G b n N H C x D p A Q U R z C 4 S J T B x a 1 Z U l a 3 S h o f p i l y D S F X U p R K b q J w F O C S x c r R P c 8 u 3 8 E k 0 S m O O x i 1 h o b i t A q S N 2 v C G / M h C X w a e 7 Y U Q 2 g z i r H J M Z S I / v H m R m 2 F h F S T h d U Q k K w 8 0 b k K O c l U R A / v G V J A G m f V i h f 1 U a K b K i m o Z u P o 0 I 4 Q z Z S q 2 R n F e o I 8 g K n 9 O 8 V f F E M y S 2 C h 0 v n U q C r S W P w 8 j 9 E j D q F g r H Q M X m v i P W j S S Y B k c M t V 6 A 1 a k f B x 6 k a E N 1 m 5 l o T v d J 1 C Y B 1 S q 3 k M 0 L 1 y 5 Q j H o v n N P A y D 9 H h N T n 1 L y s 3 Z O V 4 c 7 8 b 8 r R X y + h U 4 W t M U z 3 6 5 Q 7 j 2 4 T 0 M H X c R L d 0 f u n C m 9 O J H N / F f / + q / o c / a z 9 S K o Z I Y 9 2 5 w h Q V D L k / 6 W g H P 9 U 2 t S D s e V B r C 6 L M n M O 7 u r X l 7 H N S b C p i U o 4 i Z J z H 8 P a J w 6 W 0 k 7 m d I d X R C m R i c R U t U p H L 8 e G 1 e C F B 8 k S x R + 1 Q L V i a u T 2 N l Y q i K T o p m 9 I L W 8 e Z A c 7 9 R p E W t Y 0 a o t W q o m l q h T I m 6 V G j J 2 w Q 4 S K 8 i S 4 K m R S a p R I Q C d I 7 P N C Y t F F M 7 y B i W U W z G k V n O I P C k C 4 W d E q K 3 o 0 R 9 d o Q y y Z A P I W O w B 2 R l 2 r x J N K f A W x o 2 p A o B T l v w f i f d A y T v k o U j G t L c M h D F M + H K x w 9 Q W m q i v N Q i T 1 O j 5 y o x 9 e Q R 6 A Z A y u R E u Z L H 1 f f m M D 1 9 F A p S O I P S j k b K D r v d I R q u p G u b W I t L J r 5 F 8 + E 6 Q X F P 3 Y B 8 t o R w r C y S K e y N u O 4 w s y j R V V Y e j v f E a x R 1 3 P 9 i T V A Z R i G Z E 2 2 0 u H o g d F u B c I Q C P 1 K e 6 G p 1 9 z k M T q w x H Z J + o f i H l C k 6 3 6 D P c p H x K m H + c g j j 5 x z I 5 V U w a 1 3 w t R t 0 F k t F 5 C t x p P V B K G o q u L T j c C q 4 M 6 / 0 X n a i w P L n R E s P s H p l G 9 M n J A W 7 / Z Z 0 A m M 3 v n h l A f e v S i c 1 M i 6 + s o h z L x z D x m z v 2 W U y u F P v t 3 7 0 F D 7 + 8 B P 8 7 d / + e / z 7 f / + 3 y G S k s W C k 5 n r P A + Z r q Z T L P b V + j 8 z y P T 1 S Q D R T p w G m q e z i z + W 6 A o c 9 Z O 2 b v R / A C N h j M F O s o d M m c d R r + c q p d I 7 h e I 2 J B Z z s K I w U w G 5 f U S G p t 5 P F z a G 4 S h b W R v S j m U A p X 0 e f + T A c v D u U 6 F t L K R V 8 8 g a 6 O F F B 7 m + Q W C d P 4 j C g T t y c q x X 4 M G U + t c / o 4 h 2 X D a J z 0 n 2 x 1 2 P w m o 3 G S 3 E Q C X m B J h d G q b T I q Z 4 S X k 5 J g s L x G K d j 6 / Y 0 K v P k O Q 5 n o P U 3 k X z H D N s 0 0 b 0 G U Z E W B 6 n E s 9 v C 0 C J D M H d 5 B 8 P n 9 a g l W x Q 3 e M X 7 c O a S 0 7 h u 1 S E U 7 B l U F D s o U T w z M N b C s f E n c H P 9 E j x 2 8 s h m I q r V B j 5 9 / S q y x Q K 8 V p / g 7 d l t J U x + M w r F B A k h T X o m J R I X I v Y i e 2 f S Z k X 9 m l Z P x o O u J 1 f V w U A 0 1 D x c g q Z h E y l 1 U 6 k f i m J F 7 H 2 i W y R D Y C C a G E L 4 C n m 0 c y U R + w S / K M M w k 6 P 3 c 2 H t f o g e o 7 H J 9 K N W K V P s p Y T O R d Q 8 S 4 a h 2 a D P p V n g B A 6 N F d N t 3 o N l H e I O G X m x r 6 u g 3 I a h b E f L F h V C G c 3 r o S f v q 9 L V k M y H M O A + g l w q I W h o p B U i r y V 5 A R E T E V t h w 8 L x j 8 X m R q a Y h M 5 A t L K o x 7 1 r s + g b d Y s K f 8 b Q Y T e 8 / Z 1 M 3 + B h a Y 4 N R q L + + q Z g C X v B 1 + s f d u D Y m S k c O z u J 4 E p M 1 P y J e 6 F x 6 + 6 U J R s N f o 2 M R y p U K b m B E V c L 0 7 4 W N j O 9 n N N r 5 S Z W H e 3 t B v P W O n k U p h v 8 s 7 x G J X 9 5 L Y 2 e B W M Z 3 5 w o C + + W J 6 V x e c g M U 3 A b T l J w r 0 7 D 2 Z e T D B U p d 4 U I u 0 5 d R X n R j / j t F P R j J e L / N e Q b O 4 K + 8 T 4 j 9 g g s 9 C Y S L q 5 g U G v 1 K L S i Z O V 4 / U Z S I v l 7 j i g G l x r J K K x W s L N e g L G P i 0 l J k V V D o l q c 1 2 x 4 2 0 O 1 z u t v W p T z Z r F 3 q Y 4 y K R t Z 4 M k a 9 E q H y D o y t + Z Y i s E J C C V R K + 8 w v 1 4 L j V l D F D J J g b o F T o 1 X x G n J x i I c G r / Y U a v V 5 b B 0 w w i 7 T Y n l z U V s b I a w t r q B E 0 f O o X 9 g g O j g L Q w M j m D + a h B n v j W J 5 f l 5 3 L 5 I r / f a i Y Y l x X 4 i N u S s S L x F n i v D 1 V Z p 8 k v x A o 2 J E u s 3 i Z r 2 N 6 E p W 5 H N V W D z G y j O o j l W k a D V K F Y g G a n V q 0 g E i 9 D b W 6 S A d f G Y q m F B e k 0 h T g O x a o h i V 3 I Y P R l A Q 0 N G t B 2 Y l y O k y G 6 K q 9 q C x s k U l j 0 9 G b J o Y g v 9 3 j H o T D Q f v H 2 m 0 k f j Q Y p F H p U N H t f z c V V J Q 1 d G q E x x b y 5 H 9 y P e R o C P E W V m p I Y J G m I a S l 2 V + I s P d X c I R 4 8 e F c p 0 + / M F + I c 6 i r Q X X F / p 9 X t F l c a X Q W N s U i x P z M l E F 0 E G i t l N N 7 j q 4 r E V q q h w I V w 0 Y S O l I d 7 c 8 V C M 7 b R O e K O D w D y c T + Y 2 q K T + c X v B p y O w Y m 2 Q N x p x 1 M Q R 9 / w 7 x 3 u c 2 i x Y N r H z J g m t s Q 7 / l B F 1 a x F W r U 8 E t B 7 7 B H L 3 s q j a 6 N q W 1 3 D 4 O 1 O k K B T o k z k 2 1 n w w k g V l O s Y 9 D D g B U Y q X Y X K Z R S Z N V S e a R x w 9 c j 2 O p G 6 V r G s T B V U I D m d n Q W 8 n R L H X 0 C A q R i t C a Q s C 3 H K X r o u T H d z K i h V W Q Z N f o / t 3 O W x E i x r k 0 4 x i 1 V + X 7 E P w o z q s k + R N 6 u T r a H L 5 7 p e u h O g 9 J e r F Q s R V G 2 o Y U F A s U H D e p L i C P Q X F P v w Z S I v P M v u S M G j N 8 A 7 q Y f C e w c Q 0 B e W k n x a j G / p C P w J j T r r G H f z + / Q 9 x 7 q l T O H 7 y m C h / u v j F F W w u p O H r s 2 P r C 5 q H c a 1 Q J s W y G 6 5 A H x r a t M j g p S k e U J D C 2 D 1 e 6 B r k N Z V 1 8 I H S q e o G w r c a J K Q q l D N x m A e I B h o 7 c 2 j V e Y m e F u H y 2 + E e s a I W J y U J J U h 5 L W T U S m h V S P n 8 H S v O M J G S M N V j Z X C Y + k R F h g Y 0 H n E z t A 4 F i u s N W J 0 + M b 7 J a B o q m n e G Q V s S y k S h H J T E 6 L n + b + H q N l q W J I p F Y G N p l Z R C Q Q q Z I Y W k + I Y Y C Y O V a e P B t j j r + S A E P 2 / A O N X Z 2 f s o a C g u T B d J z s m z R 5 c 3 k T W t i z i e d x F w K M H K 1 M 3 e H q l Q D H Z r e 5 W J w Q c H B I j y H B R H 2 Y m y s H d g e n V Q l k X G q L M O p 7 E l S v b D l 7 N I L h A n J Y p i t z v h O W S F 0 U v x D l l 0 k 5 q C 7 0 a Q Y h 0 7 i m t k Q Y s t 9 I 3 b 4 b E 5 s H J r G 2 b v O B R q o i 4 6 F / k c 8 k o 0 s C y g n B G q a Q s i t c q K n V N s k R V 0 w t x n g M l o J 8 E g G q i y i b S 2 g r u 9 E q e 3 u / 3 I Z f M k B a u w m d L k h S s i r l C R x y v G K b h X + G C i 4 L q m p l g N c e w k y Y P p + a C w M o J Z 8 l 7 G N X g 9 X G x J F p 4 8 e I u 8 m Y 8 8 k w x W J k a N P F g F M W i 1 R U F R e e u A i p R d 3 v T I W T z u R 1 c g y j N k C i C / E 4 X T O S T G 2 x E w Y u 7 z s K h T n J g e g 4 H L w V l 1 E x q c v H A S h 4 / M Y P b O K q a e k c a e j Y j G 4 U d + O Y 9 Y I g W X 1 0 V U y E W C S b F i o 4 i W o Y r 1 6 z l o P H k y a F r y 6 H k o B v N o V o k q e j r K x N i + R t R p x o W q O o E 7 G 0 R r M 0 R T G 2 l 4 D n M y g 5 W P 0 8 n k C Z e A y I I S 1 s G W S M l z 7 W B w O Q K z k 9 6 f y J + e v L h U 5 U 9 i 6 d A T f U 8 T F X V A r a O x Y c / R / l i H Z h j c s a C S K 9 D f X f A M 8 E H e 9 K Q U e Y 1 B J 3 T W N K J Z K 1 Q x E y z y S d U E V q Z s K k d e U 0 q w d G P r Q Q p D R z w i g f U 4 4 A z g z q U E V B M 1 R C I R K P R F u u c c q n k F r B Y p S y z j S x X q Y f C a G x i y U S x C C t P 9 x V 6 J l Y l x k D J x 5 o f L O u 7 + f h E W L d E M q 0 Z U M F i H D b C P a 2 C 2 S U r E p S F s 9 c t B U j h z k i a k B W 5 i w p U M Z e 8 W W T v i y m Q 5 d X 1 5 O P R W U i R 6 v J k S V K / K 2 7 F 1 k u C m 4 1 E Y T X z s J s V j H E M t 5 J C 3 r 8 B C 1 I r r 5 q z K f q R C F R o Y G + b u L q D 4 w A n t t N Q 2 m G M b j p 1 Y i H m r h 8 3 c R 8 a F K B U 5 L a O G L F P D A L M p B n V T D 0 V V i 2 o 1 i K m x o y L z o 1 Z T b E X X w n G L i L l I 0 b v B Z 8 2 W W g m x s M p K z p U g v E A s W V m i X H S 9 Y s G V D A N T I b O d a D S p Y G m b 3 s v c I i W 1 o 0 J U l g t Q V U q K p R J x t D w Z S S F V P u L 9 P k R S m 1 L l d c g H v Y 9 e Z 6 q j t E m s w R d G h A T E P z p G t H E T e n c F 4 5 N T 5 N 3 J Y J H h V g U k Q Z N p o g x L b R C G I W k 9 q V l t Q j m b R K Z K B p D i I 5 9 j h G J n l y h 6 r S a b Y l + V c 4 S 7 S F W E c h T L d A 3 u C N 1 v P 8 1 T X L Q V S x c t 5 P G U S D d W Y N J T T F l p I F e g M I J o H C O 1 U 4 H L R h S Y K L H J 4 B H G j d P r X C J l t Z F H U 6 y T Z 6 S 5 0 J N h N P k o D O g N I 1 i Z m H o v 3 F s W m U l j + 7 T C 0 G w e g 0 e d Q j 7 l k q R u c A H t 3 s c t I 1 o p 9 q L J z 5 L y q 1 X k 1 S k u t x u 5 s 1 L H 4 e x 3 P Y + J c I 4 r g d u / d O E g i s c o k I V h f s 2 p 1 Z X Z d Q y e 9 M L Y V R f F 6 P Z 2 H A + Z V X 5 S N K I / 6 g A J l 4 m s q c R 5 u c k h g z N k V e Q Q u Z b A d R K U a r N M N 6 Q W J y O k i P Z k K y R c D o t Y v J W v y z l t E R l A L v U x K a W q Y X 8 f n / i w i b 6 T 5 C l I o h y q M Y q b h k U 8 w 0 r N 6 e 1 i u C S E g x v x c 3 J C t P X S l E X r L s 7 m b Z P 1 7 f e P k k C H E L 2 V F u / L f d A Z K m h F c e h e V A o T Q t m Y y y c a c 0 L p m F J y P 3 B u 5 C J a D p N i c 0 a Q 4 z 1 W U F 6 P Y 1 r M V R R V b Q y r G 7 N i X J u 2 L J o h p t h q 8 b c y e d H w W g H e A T u y F O 8 J o T Q 6 Y D 8 d R T 1 L h u t 8 C 3 N X 1 + E J e G B u D d J 7 8 D a J d U T X H 0 6 F Y u R 1 u P D X q u m H w z y M 0 n Q f R p 9 X o J b U U 9 x E / r g a Q f w L N R w + L 1 H + U U H z 0 s u j 0 L Q 8 Z D B a 0 N W P I N 2 c E 5 U a P A f 9 F o N Y 9 u D l h 0 S R k x J K 2 K 0 u R J c K F J u p 4 B s g g S c v n m s G y S M Q R W 3 p a S y W U A 7 X a U 7 X h Q H K R E m u S G 5 4 F 0 6 l Q j F f d X X 3 i 9 e p m I 7 N H J + E m S u Y 2 2 i p O s k I V h 6 r q k + E B z L 4 t b v o m r Z 6 T A G 7 w 4 r P f 3 d f 9 K u Y v 7 e C t c S N 9 l 8 l f G 0 P x e g + l f B h + O L N W 0 g F y x g 8 J G V K G E 6 P H X d + t 4 W B Q + 2 t 5 2 1 k 6 t x L Q X K h 3 Q c 2 N x o 1 k Z k r k / U r c 8 2 b S n o d C 7 h C Q d F I n w r O R B k Z 8 j Z G f U 5 4 O D 0 F x a l y U D T 4 q F S I q i k z N O E h Z M t x F C h + Q M R I g b N V X N P O 3 L I o s M z d V E D b V 4 K m S b G W W Y 1 C P Y z o T g J 6 i 4 p + V 4 p 4 S a u w k m A b x I 5 f C 0 0 E 0 6 1 G o 0 7 x C V v n D G L v V 8 m C t h D b y s E 9 T n E U e R n u b L R 7 b h F P U N v m N N R r 5 F e J Y r Y 2 k E g e g 9 v U F N f O F j g a O g y d e Z N E p U Y K P o 7 V L A m e m t S F L G S i t k j s 3 S b W x p h y s L I Y 1 S 4 Y b F J H J f Z o B S z B 3 W / G z k Y C j t E S l t 9 J w T N p w d p n 5 D 1 r d I + e F l z 9 J r q U J l F s P r m d f i J 7 p n O U S S o 6 A s c F y Z z K Z + z w 4 v J A C o V a G t f f W 8 G 5 U 4 M 0 J 2 k U S l n o C i a i o i 7 o h s p o 0 r z E 7 y a R X C E Z O e H C w v V l u I c U M G u I a p M H Z u P G C 7 f Z u w 0 s x x L I 7 e Q x O j R A j y q R b a 0 T a 6 k h f k + F w c E R u s e o Y A o V J O g a m 7 i x M I Y j Y z Z p G Y R i R o f V D 2 7 F X G 5 k s P K W A r b p T q s D k c U j Q 6 Y h y s + p 7 c 9 f n c X Q Y Q + 2 V 8 P o n 3 L v T g W v O R U a F K g d g F q B 6 H x R C a W + J e K 5 R q 2 F Y 6 e n 0 W q o c G j q C C K J L e S 3 M 8 h r Q 2 i q S / 9 5 C s W J h I f h 6 i s b 6 D 9 s x 9 B 0 A P 6 x X u q X I W / A q V 3 u E 9 4 N V i K 5 e L U H T Q W 2 i 3 G i N x T w q / v b D 0 o e j Q W w V N V D 6 6 r A Y 9 L h 2 o Y K F u u 2 s P Z s + Z V K i o 2 a R M + I e n H b L c 4 C N f R l h K + R I I 0 Z s Z V 8 A E N A I w Z W 1 0 d f L g 0 p k E E I C h + q 7 b L 1 C Y W w q Y f o P a X t F Z w c M Z B g s P d g g U / m d 8 g d a c D 1 h / p J U r q I B Q q K p 4 z k K S v p G o x E j W V k O a N o 1 4 q s n o 0 8 Y U t R E Y p o N E T E v b C H 4 i 3 e J j 1 9 G i k Q x x P s S f U p i j W I D j N K f A 0 b J l g d / e Q n K d Z S u 4 W Q 8 k k V v I C s a P o p b n F L 9 L d Z g E r T w v z W P B w 2 J 5 Y W 1 o g d u O E y D Z F A 5 l C o p N C K 6 M n P x 9 H U 5 O E y j N F 9 J F D a a E J j p 3 d t K 5 M w c B k b A o M B J J Y a s E 5 Z U N f E 4 a B x 8 b g D 0 F G s J S g 0 X T s 3 0 N T p T e J M K E 5 0 K M i y z 6 + u Y W C 4 X y i S X P T a M p Q x M T w F v b e K I s W K T O m Y G b B X c f n J O y n D p E R K Q d U t y k F R I T H k K m M r Q 9 5 C s Y b w D a L F v k 4 c Z J + u Y f H d K l w T H X r N G V i 5 B I m V 6 c Y H C z Q u W j j 7 j e A K + 0 q L T 9 8 A r n + W Q e Z e D T k y z P Z + 8 l Z t o 6 c g z 8 3 d b y V L S F R c X S P P S H G i q k m x H H l + L V c K E X v Q N 4 n y M 0 P 6 m u C M X C k m p W f 5 s G Y u L e H + C 3 N 3 p A 4 1 5 1 + S a N l B Y O H 0 U F B 8 E F Q 6 F V 0 g V 1 o n K A C U X C 8 X l Q c o D u I Y i R d d Z S g o 4 G e h s e k p m K f X Z O t b G P b e h 6 p u Q j C 0 t p t 9 U W u V i K 1 3 9 u Z w s / / B F 0 m 4 l c t Q U c D J 3 X j C q 8 T 9 q 3 X U 8 3 U s 3 w q L x I B e 4 R K 0 o l b g N C 0 X k K Z p w g d Q S H O B r Y k E o I y F X 2 + j d E + J s n U H y n b Z S 0 1 P n u N b F P + 5 Q t j W W 8 R m O F a 8 Y q S E U j 2 J V H O F v M 6 E U P p o t u O J 1 e T N W A D 4 8 b J q D h s k H A 1 u x E 8 o e T Y E b U x S Q N 1 4 4 I N t 3 I L C G l 0 H N 1 T h i g 4 C F w 5 z P G Z s F 9 T m G 3 Q f d p U 4 X U J R N q C S 0 c P b R 5 6 t k c b 6 z h 1 B 3 a w 0 F 9 u Y F Q 1 f F E U r 4 h V p g d s w 3 C s a z Q 0 D / C f p P W u 8 d k R x i 4 G p I R 9 8 o E P 0 S k L Q V C 5 M Z o / G / f S K l i A a j j Q 2 8 l o 4 z h r J I z h F Q x l G e Y 2 k p U Z 0 y z l E o 5 K j y 6 / S a 0 d o z E l Z Q 1 V s b 2 1 L n r Y R o L F Q E y u w 0 R h K r 0 2 R M T Y a u b C X F K h 9 D G c 3 R r / Z G 6 v K k G n c z D M z q O Q p x t P r R N 0 j j 1 W J r m X m 6 A A 8 z / p w 5 p m j y F d 0 i K y T T H N J V G c 1 B V h w I n m N Y n d 6 k K v o C 3 d p z H k X O C n g 8 p J U r / m 1 P R R v r + A W u s z i m I Y w j 9 9 a D 2 P 8 c E e R C l t F k X R g c E y k p A s R U 0 / / Y 4 u 6 / G A d T m 9 3 l k R y w t z t x q o e R P J K D V F H i a y m i V 6 r E u t A z M u 5 W j x d X 0 d 2 T Y X 8 R g r V V A 3 6 l h U a n Z k + U 4 H U Z 1 V k P D P E x z s N N k w 2 D X Q N P 0 p x B S L 3 G n A M q x G 5 r q M A 3 k w 0 h z 5 3 a w w D I 1 5 k 4 h U 4 i A o y j e N z m D i p U F c X K F h O i X 4 G f O 3 l O z T K f V m y 8 H l U L Q V 4 Z g K k C N I G P 4 b W K + 5 S w F K z o s T Z r o A Z L V M Z N q c X q p x F 7 K 1 h N I n 2 M d 2 y 1 c a R 2 6 7 C 5 q A Y Y i F E V q e E 5 p o T l W 0 z U i t 5 m L x E Y w 0 W G L z k P R 2 k x G T l r W 4 u w d J i f j a B t Q c L 6 B + i 6 y B v U K b A n o N n V q 7 E 7 S y s R j d G + 8 f g H X F S T O V G 8 E o M / a N j u H 9 t H t q U B k Z S O g N 5 5 i t X r o s D t 7 m y o R u W E g l 7 H 1 n 0 g h L r 8 x G y p i 3 0 + Y f R U p I k V v R Q D G a E t 8 4 W w m Q I p B i M E 0 j s 6 a r L K l j 9 X J n v Q 0 k h e S Z u 5 8 x 5 K 2 5 d x n S 1 S V 5 a L N S 3 Y t C a a 7 C w R 1 d W h e c V r Z E N B h F n 5 Y J Z N M y d t S N V + 1 B v D q 0 5 U c T e j I 8 S 2 l n O w + L U o L R M h p D n l u Q q x b 3 g 5 + v w D F B M m s j D P q A U s l S p E U 1 W z M N j 8 V L M T s Y n l I X f 6 U F e o 0 C / a R h r w R z F X + 3 Y 3 l 2 i u L + I c t U A r 2 6 E 5 t Q m P D c z G B A L 4 o 2 g X 7 s v 3 5 C 9 g S l v T Q T 3 v J i Z S W Z I W G z I 1 b d h 6 a J l P e B P 6 s i a s N h G n 5 R 5 y V N w y i f V s a C w 5 T d T f M L P 5 6 w R 7 1 r N N r Y F p S m t 1 a E J t O C z H G a f i G K K K B E F i h J a y O c L o m m / Q l X H 3 Q 8 3 c e K F M S z E 1 B h 0 0 W S 3 U r A W J z F 3 a 1 M Y g e E n 1 X S t A Z E J i u 1 s U x A s n Q X F V R Y u N b e h o o k g / u w w N r H + Y Q S K S g u O C y r s x B 0 U D 2 z B 2 N + C R T F A E l I T n o X 7 7 L W W H W i M S o 0 n 7 Z o h Y c E Z 7 M G 5 u F L e I B n 8 O C l 1 I v L o s V m N k t C z l 2 + I 8 q R 4 Y 1 Z 4 K x 1 R J 1 6 z E R 6 o q Y Z T N 0 7 D x 6 V X E g t g r I R n c M R f R 0 M V F E a I 1 w B V J K 1 s 4 O b v L + D w s S P t Z x J j i 8 S Q v K G F / d t J x D N j m K Q 4 K r d R Q D q 3 L Q q N T V N K Q Y N u X Z 2 D v 8 8 r C o y 5 g Y n H O I a 6 P r q b g o 6 F N T g 0 P C L m p 9 C I Q J t z o W y J o 5 Q l e t m J / Q V q S 1 4 o n R W o u L b R X 0 J h V Q n T W C f 5 V I 3 X o a / 4 0 B w K k 9 e e E p 6 I D 3 N j c C m a g p S t X u L D A P S C / n J n o 7 1 o N s n o 8 V q V Q w O N u t N K r R s 6 X u a o F J F e 1 W D y 6 B C H V o J l 8 c 5 h b u D C a 5 e 8 T B H Z i o n j i + 5 9 v k H e 3 Y W x o y b M 3 r 8 H 7 5 Q k p 1 x X a m h 6 k F V s o F k d I g + 2 I Q x 8 m Q x T U U X x 4 U E K 5 T E 3 E P u S I z 0 5 z H l + g i g f j + p B 4 I d 3 l a f n F y w n q p j o 6 o D T Q e d 5 4 U s R + J / s b C 9 m J G o L c G m k U 8 k Z G w k K X B 3 E a b v W y b i Z u / h O E 6 U L U J D b C I p D q o N X t 9 F / p g / h 2 B y N y g T 6 b B S v F O p o G k o I 3 q T 7 q K s w c a F z M m F 8 O Y e 8 y w q r o Y j G f A H N C T e Z x D m i l 3 2 k 5 E T 9 l J I n j u S X o N J L n 8 l J C s 7 o M U 1 U E h n j 8 5 4 a Z D X V F E z X c n Q 9 9 J l 7 z 4 C q k S L W W n k Y F W 6 y d H m E U j Y M k g D y s g F b P m W N F 4 D b e 8 c J n B j h N T M Z 7 I l Y c W v N K l E + Y g q k l F z 9 X 9 3 i p Q g z a u R p + R z g V p W U m a g v 8 7 W 1 D 5 M Y / Z Z r l 9 7 J K C 3 Q 0 H S G d x d u 3 R S y m Q w + + O g D j A 5 P 4 N j x Q 5 h b v A c j K a X t T J S M z y Q p w q o o 9 G W 6 G r k V h e + U V w h t a j Y F x Z B F 7 B 0 r 1 M o w q f V I 1 r l x p x R / 8 4 w r K R 7 J B z 0 w B k h p 1 R Z k 7 z T Q f 3 q I 4 q o o E T 7 e D 0 K x 6 0 Y F t Y A d X n N T x G F c V t W V r R b o S J g E 7 u / B 4 O 3 s 2 9 v b 8 H j J S J B i 8 j g v X Q t j 6 s w E j Q 2 9 X 4 0 8 l I Z r P 1 v i M A M b R n v q 8 x j 8 m Y k 1 k t v R G a T C a b i H X F i l M R m w S i e 6 J N I x j L v O d y j f 8 U A V k 9 o 8 p s h I c y U D H 1 H / p D h 8 W o 0 X J j t b 3 m X w Y I 0 4 a V B o g m Q h l M G T 2 m r Q Y w r 5 b 9 L f m X v z r 0 6 j C s t x s r h k + R l 8 X i t 7 O f l 5 3 C T D O k L W m X i 0 V s l 9 I L i v g E J c O M d Q T P 0 y 5 T J 8 d D P d n 5 2 u B M X O 3 V K l Q A E 1 / U 3 Z h J l 4 O R c 1 G o 9 V c O / y O s Y m J r A c M 8 K n r 2 M n F E Z + r k w B L l H A k 2 l s X q 3 B N c j 7 k 4 q i c s B D N D H 0 T g 6 B 5 4 i C 5 N O w G M i D 1 j M w q / 2 C g n J F O W f 5 l D R e H C N x 1 o m T A k x P B I g a q c k M 8 j U G l 2 N w e L k H h n S 9 2 b W c 6 K S k I p H J N N c p X v O Q A E X g M 1 p E 9 p K V l r + M G r f I Y M m Q y 6 U Y r F x 2 7 Q j S J Q X q Q b L + 2 3 k K 8 P W i p 5 / G x p 9 L k 7 1 Z F D u I + e g b L T 3 O t K h K 1 r h u z t A 1 9 y a V 6 K P 2 w Y 4 x Y Q B 0 e j 0 M R I + n D k 2 K W Y p u 5 O E 6 Q U x C 4 8 U G 0 c B K y I L k d h a O P j M q 3 h 1 B N 3 l q a t o a 7 D Y p w 8 m e s 6 m s C M b B h 8 0 x y h Q a G T w 6 e B 0 B Q f H K H B 5 N k 7 d r x Y V R a Z H H r J e N U F Y a c P q 0 J N i S d + 6 a 9 l 3 w Q w 6 6 3 v K c Q n z + W k m P X C y H o m a Z Y h 6 1 y I j y U o t g N o Z + o t 0 r 7 d 8 p d m 6 V 6 V F i X G G D a C O g U X I / 9 b K I l 9 h p m F Q U T 9 s z K B f r 0 L o r i J Z T 8 J s M d J 3 E q I g V N G N m o q A V a X Z e I E / j J Z 6 o d 0 s u n Q X 9 q C 6 N 6 n p a e K H 7 5 P 4 Y b V k Q s K j K + H B J j / v h / S v R f J H c O 4 7 L W L g k i O k c 9 2 c Q A 9 w + A n P M X s V C X E o w a B u j q N Z L C G 9 K l c F 1 7 j p D y s i 8 m t W T h U g s E N J P H E Q z b D T B N Y p h + L x a R r w 6 h 4 a y A I N Z L 4 7 M b C q L w o 0 z t N N V s a b k P W 4 S p 5 K 7 n L O 4 / s k i n C Y X s o Y c K m U S 8 B t u T D 7 p x 8 o V 4 v U K M 5 J z 5 F n I s k / 8 l C u k i 7 C 6 3 N j I E b 3 U 2 Z G p b i G 9 n B b J D s 7 0 m O m 9 7 Y 1 x s n K H h A f l + y y E C j R e 3 D d d M i T G k T 7 p 5 / a X Z d Q i v j e 4 T w a N F + + 9 S u S c 4 r H c M k 1 Q l Z / f F I u e r H T 8 B / m 1 8 h e f 5 V v c L s G h V 4 o T I V x H 2 c t l 6 P P I G 5 G n Z K p o G S Z j Q E / m e C / X i C N R n 0 M z Y I E u 5 R X j K n + 1 i F K y I h r U 9 D 7 q K b i 0 U y i v N Z B R k W W m 1 0 S T G / j 8 / i I p Z p D e T 4 m + 4 6 Q c 3 G y l F o N t v I a E y Q L N t G Q g T W Q c Z I R n u X + D 9 D M 3 u e T D q 6 M J u X M u E D j C 3 l W m a S T a w 9 L f 1 A 1 O 6 d O 8 q y i + 0 i 7 R e F E s S X S Q e 3 3 s 3 N q f X U 5 k p m g 4 6 k g q F 2 A + r k S s k i O P U Y H P 2 R I x Y U t F d J n u k T P M v O z R 5 4 i j t e I U y s D r Y t F r J s x t + 4 j 2 u 8 h D e Q V V l 3 o b 5 s n 4 S 3 k A b r 7 p t H m x e S e H R l C P Y G I W 4 T A Z j 2 Y A a j L g b L x V / 5 f / / b / 5 m 1 Q k D Z v b I i x W s r 4 o u K T G V o T W p a Q g v 4 o U n 8 5 Q J a U j D z b m I S u u j F J M o h R 9 o b n Q d T F W g 4 I s r o G s I 6 O c q i C t 5 L 1 S p B S N F H F h D j R J e O s 7 M O q l F D p b a p u B T 6 z T Y P n + E n F 2 H + q m H H I 3 y T u N k Z W u E q d n T s r S S f / x J j 9 h R a I a U a B 4 7 8 o S q h o K c n X E q 1 e K J E Q 6 8 k Q 2 u A e M W L o Z E u / H i 6 w c N 5 l a f Y i E y O o R D b J Q c O / V e u G c U W L 5 + h b x 2 3 6 i G l 4 E D u V Q q x d h 7 q + K Y L W B K J p G J X J z J V i 9 X G n B u 3 c N 4 n q 5 G q R K E 1 3 k 1 s W e E g l q E D q N V a x N G V W S m d d a p E S N u H j 6 z 6 R t Y X W H h H / P u b 5 p L J M 1 d c O i H C A j o a a n K q C h s d V Q X M a W l D 1 h s U I q p 2 Q j I 7 2 m S Q a A M 5 + M 6 p o C L V 9 G r I 8 x q 1 B q w x T S m V C O 0 v U Z y A P X o 3 R N L v G V q 4 e E E v r 0 A 0 g t k f c z W V H X S E E + 1 / d x g J 0 t W s U C e a 6 4 h o q 6 B E V G D a P V S n H k E F x 0 L d G l F q K h L V g C n J C S N I V C W z j c W f D h z 5 F 8 T a T 8 l Q 0 t 6 m T N l S N B B M l I W f y 8 n 0 s n T h Z x m v r J 4 F X F 6 3 l h 2 6 4 a E c s I z D y 4 e o T P z O U 5 4 G w w x + j 5 C M W u J M i i t 6 E q A 4 N 1 G g 7 u 8 h 8 i u u s k I V a q 4 a N 4 j 6 t M W G Z Y Y Q w W M 6 I 7 C 9 C 5 V A j d A E b H O K F F R r 2 h E u t S J d 4 3 Z j Q h v l E m Y 2 m C c 4 D i W R O f b G 9 G X V k W 8 s Y K z U s B H h O 5 C J F Q o w m g O f V R f B l L L G N y 6 B z M F g t q i h w J K H l w o r O K V D J M d q x D I / g G O Q 5 g C i P i A M 7 V K 1 K C y t j a B x E z q h S r c A 6 e l Y Y P C + b 9 Q p l i P / q N 9 H o S e H 4 8 U Z H 6 O + U u N W F 5 s p f w G o k q F e v E R X U T x O W X o V z x i K 5 E O g 8 N E l k j 5 t h 8 U 0 w H + b R 0 c b Y r I R V L k D W o C q 8 g r 5 H s g u a X b 7 p O c Q P 3 n C s p p D 0 y 3 F K M p y 5 L n l J Z 5 G 0 V R B 1 y p A S h G b L q T c x 9 u o q B 5 4 C 1 z w s Y + o Y k q c 2 y g i a e + 9 u R M J O 1 q t P 9 p l c K c B + y I 0 l C 4 z R L i s E x E d f D y a V O e y F 0 q g t 3 P 9 7 A 8 e e l + I t j J F a E M r 1 H t r G F W n E Q e u s c K Y k a r n G / + B v 3 I m / W d D Q W T Z Q 3 W 9 A N 7 7 l n g p p 7 H Z D X 4 E P U G M k G C V K K 6 K l V i r 0 a T Z W k k A Q u M G V w k x P V V j / q A W m M n N o J S W D a m P 8 8 j L F v s I F U I U f W P h 2 r w + Y r o B g m Q + e X 4 t 9 k 3 g G H O Y X c F Z r f C 0 r U U y 2 4 f U O o 7 N B n B Q p I p v h Y H h M 8 j i E s f B b H z D N u x O l z 9 Q q 7 s O a c Z O D l B / a e n O F j i s W x J L e t v v T O X Q w / p Y T T M E Z C v U O M h + N F D X m P M T L 6 K 0 I J 5 W r + B L 2 n S y X 1 M q 8 T X W e P z 3 P G B i 2 X z s P k 0 J M x D + 5 u T u S Y K X X D A / 2 0 l 2 J w a V x 4 S U Z D h L G C u E g G 8 e v 5 C F M u V O Z S L h Y u P p 6 H S 9 U Y / / A f 3 s f / + t 9 8 R / z M X t e s 9 I l l H t V f / / X / 8 D e y Q n G 2 a / X e D g q t M L K h J r g 3 Q a F G l 0 d f R q I 6 / D x W L P 4 w H v x E I o G y M g Z N k 2 u t u A 8 A W V W a k + R 8 U n R k 5 Y Y o D K 7 r 6 p o r g U w m L b Z l 8 y I f / 0 n n J v d O H N X l 9 w s 3 L J e C 8 M I k 9 w p n u s C d U j n T x E k I L r a U n 1 N v c k d W j W i 8 E S m W 6 F o p 5 q I 3 r f E i J w 0 u X z d 3 D m W L a T c F s D S 3 i h E K r q 3 9 v N h L f D t A f H 9 b g 9 G T Q 8 J b F I t 5 e M S J E i r U 8 6 T E T C O 0 f h j b u 3 J p a J G M R 2 A 2 0 5 j Q 6 2 P L I V j c n f R / Z j U r n Z l L F 5 F e y o k u S j L C v K G O v P q 9 c E t U s n O s U M Y O v U + F x i M B Q 7 4 P S n 9 J W F M W L H 6 P u j K L f G G M Y o 1 O L M V C Q w E j T b Y b a 5 + R h x n m N T m j q L E r K S h G 4 k r t R R d a L h 4 b S a t X Q k c w Y G 9 g K x 9 D b Y M E 2 b 4 J j V E B f X Y E p U Q e 2 V S T r L 8 G u W o M / W M s R B T r X k o i U d r C 4 Y k j J G g u N E 1 S O V V 4 w 0 l B v p Q i F / N L K K y o Y f c T u z B q s H I 5 j J a 2 i q H A F O Y v b 0 J l K c F s N U G v M U G d t 4 r 1 R r b 6 t z 9 b g n f Y R E p P c S x R q k x z Q 3 g p R c E C t 7 O P D J U B F q 1 P s C Z e k 2 I D x 1 2 O d q 4 o o B 0 g O S O P w v u s 9 A o H K e s c S p k A L E Z 1 O + n R g o Y 7 U 9 H n 8 D F C D B 5 X L m m r N 1 t w 6 m p Q G z T C C y o a L l L Q K n l J b j n A X p u t M 8 d O F A + L b K O S F J / i X q U V s a U M C s k 0 r H W T k C k u b 2 O K q K O Y S v X v / v q v / 4 Y D f R Z I n j y X z w a b 2 Y 2 6 b R u V B T V s A b 2 o v 5 O V j p V J g A Q J + h w s m j 7 6 u + Q 9 x C k U Z B X M f r M 4 0 S 1 X 4 m P v m 2 h k S Q G I D k Q j R N v C F b R 0 D Q o S K a i v 1 N v v T V a U l C h 6 h y i O N y 1 2 k P K + G A b f w O Z s A n 5 / P 3 2 k G r H y v M j 3 G 4 j C c H x W L 3 C v P b o m u v m V G 9 x i S s r U N a o t U v 4 C M U I X c X B O P a t h 0 X N B J Q 3 G k h E a P i 7 U Z M a D b V I o 6 y x M t k F E i x Q r a b R E S 8 L Q c 2 E v W Y d y v Y D Y j Q Z c Q 3 a i n B V S M I r p a k T 7 y N W X F U m y f J v k Q Q e g p k l k v s 2 T p 3 e Q w W G N J n A x b 6 a x K h S H K Y v V H E U 9 q s I A W X k 2 S l k S I I 6 V G I Y y e S U L H 6 Y m 9 e C m m S R B V 9 C k N 6 H d V s H l 7 d u t M l B v u 2 F z 9 I u y p U p M j b 4 B a Z 9 X D m v C o q r J p F t 9 n t 3 n M 4 J J H 3 K z 8 0 R / B t F 0 r k O v N 9 J n 0 1 g a y C B y w 0 o 7 y w C N u d q E t d B t Z B d t c E 4 o Y W 7 Y y F q v k z f y i m U N R n O h J H Y O d 0 N F 1 1 k J 1 o k i m 1 C y Z O H z c Z m W H s o A h Q i k W A q 1 G v l 8 C m s U g 6 Q j Z W g C K X H i Y z l D 4 2 4 i I S d K z y V F F v I C K m c W x a U K z A F S / E Q d G 9 U k X G S 0 5 W 3 x r r 4 + Y i h l i u l 2 x C K 5 y L w q B k m B s j R q H E q w h y F D q A q Q M e 2 U t J V o P k l 7 Y L O T j B p I O R s J U k o 3 S p s 5 u u Y d V M i C 8 v E 4 y 3 d C 5 A m t 8 F r 1 p E 8 U C l H 8 J n s 4 j b O B 3 F 1 g / N v k 4 c n o 6 t s H o k d z e q j + x 7 / + t 3 / D y p Q q M W 8 v k o X Y R P B u D o N 9 F M S 5 p K 0 F 4 k S I P J d Z V O l S u T E L C T A p M C / K s T Y w 7 U k 3 1 6 B r 2 X Z 3 S 7 J A 8 N l F X G O W 2 k x A 7 9 M Q 3 w Q G + m Z g M 3 p R L G W Q m i c L S 9 y 6 L X s w 9 5 G X a h C 1 u u N E k Y Q u V 4 y L g 7 n c P l Y u 8 o j k q r 3 6 o 1 D X L f R 5 y 0 J w C m F y 8 a T I a l J Q l 5 9 P h l C g m m 1 A Z W y S d 0 3 A Y n a K w k o o a 4 i + T 5 R k n A L O g T C c l n a B b T l O 1 z O I 1 S t h j I x J H o f r / 0 S W i n 7 m U / 9 Y m c K R W d E M R q k j n 6 e n 4 D o f F z 3 U y y D O b 5 H 2 U 7 E y d W P 5 N f J O U 2 m i K t y F l R t h M k U m D 1 H V E J V R I 7 5 G i m P j L q 9 s V F Q w a E l p U U A q n i M l a o h s I T e r 5 O 9 N R 4 q e x e d O 5 Z H Z U C K d I + X 1 c t K F L G 2 f G Z G s n W I w C s D p u j P N V V L y U U E X N U p W b j 4 4 T I G j F A v q B p O C 1 v D r + F p 4 X L n T b C v M f T I k i 7 + 2 t I F 6 2 g r d S A g e y w A W y y a M a O z k z V T I h h O i o 1 H L S T G R p r O e x C g s q W A 7 Q v e V o L i N 5 p p P U O c M p a 0 1 J u Y o 1 9 q E j j 3 O Q A 3 W P q K V H 2 f h H 7 O S I N F d r 1 Z I i Z q C A k a 2 I 0 Q T B 8 i z k + y F a R z 8 B j j 1 J i S q n R a x i b y X 4 i a T Y B S M + R 0 D 9 O Y t E c M W q 0 W K k 7 j S n b e J U P z b d C B d a q G y l s X O f B n O I a 2 Y K z Z A 3 O O R f Y P W w R 6 T Z F Q 0 q K H f a y r 0 D 0 q V K 2 z g W A 9 4 e Y N r M 3 / / 6 U W c / 8 Y R 4 T Q 0 B m J I Z N R 5 v 5 2 D P L P q r / 6 H H / 2 N E H w N v T 2 9 I c j 1 e f v N W P x o A + 5 R p / A K 7 M 4 0 x M H 5 W H 0 9 W V m W f 1 k J G E 3 u H q R 2 S F S M P W X 7 b + y x x L b r W A q B v s l d r 8 P x T U 1 Z g C m g I S 9 F g 6 s P o D y r R d U o n Q 6 n c R X Q N + I T y r S R V I k T 6 o o U o / E A c Z B Y J C P p s Q 6 L r e Z W h 0 f Q h 1 y Q 3 L 5 N 8 p 4 F 8 k Z G D Q + O l 4 S T n n / d B s 1 w H v 1 T Y 3 T j O a F g H K Q z q l H y j J t R T J 0 f w P r 2 H M w G c t 8 q 3 k 0 a h r J s 3 G 3 8 Y T Z 7 x O f n 1 o m K O Q w o Z M t o 0 X U 4 n J K Z Z q M i p 8 R l p G j + X V N S P w s x t g Q 2 R g 5 S E s 7 e u Z x E I 0 k g C o 0 o N i 7 r M T D s J e H O w W 0 e p e s s o l o r 0 P h p h N J y v V + r 7 q W g f F t 0 C t J 4 m f 6 1 o K z 7 U G u o U V p P k t U n Z c w Q X f N M i c 9 i 7 0 A R n q g Z 1 M G O V I v i F 6 I + L C B 7 Y b P 1 C W W K h e N k A O j 6 Y g U W N 6 h c C T S z Q f g C A y T Q y 0 K Z G K x M 5 f U W x b N k g I j 5 G c z k S Z I 1 e P z D 5 H F 4 U d u P q j q N R p H m Q m H D 7 K V t D A 4 N I d s K o l 4 h x a H 5 G R k f w V Z k G Y U E / T 5 C 9 0 d X y / E V Z 2 p 5 f 5 h W o 0 N W F 0 e R 5 o I 9 b a 5 k g U 4 j F b / m y z a 4 T D T G j W U h 9 P m l G L x 9 T n H P W j U v A h f F 8 Z 4 V n Y u Y S Q s L V x Y R O O R C Y M I u l I m z x p z w Y Y P C Y O V S t S R m k a S 5 0 d L 7 8 + 5 w r V 5 P s d M O U n S v l + / e R Z / b j y N T M 8 h o V 8 l I N 5 F o 1 4 T y s a V c r a / 6 b 1 7 8 3 / 6 N K k H a 6 a p j l l t j U c w S D m 9 h 5 v w U 0 S t y m S S U D L Y w J K K I F Z Q w a G r k B m u i d o 5 d K e / v 5 w v h F H Z m P r u b 7 Z P R i C g p R m L X y Y W F U l 8 8 X n P h j N N 2 z E G 0 c B u t o B 6 G U c n i c b B p I M r F c Z K d L A C 3 s u K 1 H 7 2 c r c p H Y b E 4 i S J U x T p V / H 4 K j k k b w h f p 8 U E z t t + J w D Z K L 1 Q R h 9 Y a i b a Y 2 0 I t 7 c 9 J 3 7 d D 6 y W r A / p M C l h j 4 R w a l S w p E F k b Z w K F 9 T p a t g L q K t 6 A K K 2 P s R H g P n d 2 n x e h 0 l 3 o S y 7 Y B q 0 U b 5 Q R K e Q p b q u j m q D o q q V F U x U R l k / N h 5 2 Z + b T A 7 v F g s a k g G O / D / T D x d 0 R g M R T p v W r 0 M e x J O P 5 T U p A c B 2 / r j 9 2 3 w u b j b R 3 / / 8 K u p L n R q 4 o e S Z / m W b I k j + r B 7 n S n A x k q d D o Q K h Q s G X 4 C e x a w Z N 9 V s O e v p I q E B S l I U S F u S J p 0 c C d 2 2 k N b b c u W L W u e h 0 8 W 5 7 z P i t 2 B K m 4 v X J Y l 9 f v e u 8 M 5 9 9 1 3 X 4 c G l e K U V Y 1 x y n E J r s W s L A K E U g U 7 S Z 4 T h T u c 5 r q d 8 T v a V L M y i n s V Z N M 0 e j p E 7 e j r v N S 3 R d B z O r I w t g O o k P 8 t v 0 T I m A x j 8 + u n R B R v o r p 9 B i t 7 0 Y L g i u g 8 m q i c e v F J c j S m 7 m E P k + Y Y U T p l T z u M W D y N j f V d 3 H 1 3 g X N T x L R O h x l 1 K j l 0 C D H K a J F M O k 0 9 i 5 8 w u j W O c b B / i n Y o g v o h I f W O j f y N G 4 b n e M k z 6 4 + T s A M N r O X m C b E Y 2 W s u 7 D y p 4 K X 7 S c O j H G d O m E y j i a S S a F f K p p z K 6 x 0 S 0 i p A m K E a O u B E q R c f 6 u s v d + G n k 7 D I c 5 v k t q P y G M O m n 8 + R w W t 3 7 6 B n H d F 4 + L 2 n h K D x P A a V L k K 5 A J 6 9 3 0 Q r t 8 T x 1 I 6 m M h W J E g 5 X u 6 d K d C B Q 5 + Z V T N i q d x g R l I E b Y / v R C T J v d J G y L r f W O + 0 u Y d 2 L t S d N Y m 9 7 K 2 5 4 x d W + 0 B J l 9 y R q i X z 2 g R / L v / D R W 5 O k H 5 w j l o 9 j 0 q Y H b k U Q v e F A O U m / M U C r p m M L c 3 Q C M q j L Y 8 5 q + 7 X 3 p w F W f 3 q p w C q p O d 2 q I Z m P 0 r v a a H 0 9 h O 9 2 n 0 + s 4 t Y R D Y W Q 6 z C D o Z q E L D o l / A r v / b M R g h k H G t g l R j 7 P h N w w z o X v m Z v 9 3 N M c J s F 9 Q 6 Q l K h T 2 x M h 1 / J f P 2 N h v I n Y 9 z o h o Q z 3 g Z / N c V / 8 I D 6 O I C e d 6 x X m 2 J 5 9 t 4 e 6 9 G + b w n V N 8 q 4 w r o / h e A J E 1 P 7 r 1 J s a x K t K e u 9 j 7 4 B S r P 9 N N f 0 / N d / W 6 A 1 N N m A v L o 6 p 5 Z 9 z 8 L D 2 M 4 D s / z B t H I l i i y P u C 2 B y T 5 e w N V j 5 N Y / X e H B 1 C D / 1 u E I 0 B H c c 4 g t B c 1 P D D m f R 3 i U j W X O h 9 x Z + v k K / W C V g T d B R 0 J p n A i j l 0 O P G c I O 5 e M Z 9 T E 1 S t n 0 c O j c 8 0 y 8 g J c l Y 5 F z I E s 8 9 Y I F L K B 6 n 8 l 9 D Z j N d e o O P Z x n B M 4 k / D m M m w G K Y R Z 2 n Y T r J M T l N z q V p Q p c 8 H w z B O d g q M Z G F M l w Q 9 r 8 O 6 6 A l R Y W A o P X 5 m C o 4 D Y S 9 i m S D p h y 7 c L i P i W k L 9 X E 2 C p t h 8 V M U 7 9 9 5 G c 5 u f v 5 Y g V y b s n R z T T s I m m E j O 7 E 2 T d T Y 0 o V E r U + W c F P n / E t 3 O o C Y l M y l 3 3 J g L 0 c h c q j S + c E 0 X o i 6 t s 1 O R t f E 2 U l 5 G u Y 7 H l D J p k 1 a k v P 5 V A 8 l X E m i M G f o v N v S U O j c X A R C T z q T X 7 p O n 7 G N h 4 b L P X 7 P Q R v x 6 1 H g r D V 6 1 c 4 b H X S j k 4 V 9 q y P 8 k j e Z O C / F b l 4 b W K h J i j s Z I 3 U x x 0 Z V B 9 J v j G V I 6 b Q g z I D h C / e 4 N M g g F n V 4 Z W m g d b h z a P X Q m L a T 9 8 + Y 9 o z E N 2 f c i X 5 p J d + Q y e 0 4 z k c 3 M p D r c M R F f L w n b m 9 f I c y Q p z 2 1 j r J u n F u 7 k R t 8 o h 7 i i o K a M Z l A a I b Q g g 5 3 y c 1 s 0 u o i J O m p 4 q W h b 7 g 6 R D f s N z 1 X J j t L n + t 7 N T 4 6 Q e 5 v G O F H j S 8 d 4 h D Y 8 p 3 M Y 5 B y S r 3 2 w 0 r 8 8 y H 8 v i K e f F d F N D / H G y i q e H x Q Z m U + R f 9 V R n n P R 0 S v L P n u 8 9 h O i H D r N l Z s 5 j t q D 2 v k O Q k i b u Z Z z E K m X A R n j o b 7 p p H J v W s F w z 0 L 6 F t / H 8 a / / n d z P o l O 4 N z B G p 3 S 4 u k F p L 7 F D P i w e y E m C 0 H P M u 0 C o 3 k J o 4 E f q 9 u X J h c 3 1 I l 5 5 Z w l N 7 d W V u 6 h s l u F + S 1 U 9 h P u k j E L w Q h s d w u y E l T c O U 3 L Y 8 G A x r s o I x w 4 q / R 5 a G 2 X E 3 x x x D r W l 4 E a V P C x A C C q 0 o H 0 y P a c 2 w y O u e f M 9 o 8 4 Y n t / 8 9 p c P f v / g D 3 j r R y / h 4 S d f I D l M m L J 7 p W X V a 0 F l 9 e p Q F H T p E J f H t G H e / f w Q F c 8 8 D e W S l J 7 R 0 F S 0 o E 0 9 i b J w E / 5 5 V K T y p 7 T o j u c O Z s V z X K i T t 3 i i L j 6 g z y i X M a g r N W 5 e v 5 d K S 5 h G X q Y S n / a I 7 4 s 5 R 8 u l R F o c N X A U t K p s c G J z D M v 0 b u I x p t k / j S + Q c D i V L v a y L S 6 m X / s 5 F j q C a P x u h X t 5 M k E y 9 Z z z U F G 8 3 h 6 q m w l G r D V U 2 1 E 0 / 1 q B P + V G m C x 7 N B o x W g u S K Y X P y d P m y L f E E m T j G M T p l D q X E S k z N s u O d Y 4 7 O I 8 1 z b 6 L I J v 4 j X i N o p a S P 5 a 9 T D R A e M P 5 0 v 6 L S Z 9 T + T q M N t 5 p F p Z f m c F n B k m Y W j + a j g x L h b d e X 9 u U M S m J I c 4 l I 5 G 4 l 4 o 4 / U e K 8 + O Q a 2 X B 1 F j G j t T N P E p k g H N L a t H F f / P H + O z j L a w E F q n E T f L A I E 5 p M J G c o 8 w z a e 7 4 4 E 8 7 n 4 8 v p B i l G h g X / G b 7 w 2 7 R a e 0 Q a c w n T c m Y s t j u w z m S q w H H t a D V g 3 v s Q z w 9 x / l y 4 2 S 7 g / x r 5 K r Z K U 4 2 b Q S y d A o c q 6 L h J K l W a G p L R o d H W O q z b H R 6 y 0 h G V c U f R / e Y M N N N 1 O H z I 5 u P E S n 1 U H p W J G f O I Z A K k P + M k V 6 I c b 2 A 4 v N j R H 3 a 5 I 3 y M 1 W T J l e J U y K o H I I T v S Q u 3 b W b K 3 P Q U 8 6 n 8 g Z u 9 F 3 b J u J q / i T i n D r O I 8 e g a i C 3 h 0 7 l V 7 / + 3 Y O X V / L I Z V d g V e K w 7 p T 5 n 3 U N P P A P l r F x G s b L O W 2 U U q m U 4 e K g N P E q U p T s / 7 O F c I a 8 y k 9 c P O y g b x 3 S m F L o l v t 4 3 r e w r D 7 U n H N 9 z h G G Z P u A M 8 f P 0 7 1 p b 0 n J C u 0 N O d k 8 R 5 q 7 b Y S z I a O 8 X 5 0 E s R T T O Z m i O Z g 4 t N s 4 / p A G M K / G H Q n 4 M z I U P j v f q z A t p Z A x D W p D 0 + R f U t 2 l k s a 9 T n R x 6 8 p 8 m 5 x h j P 3 1 P X o 9 c r U l c r P D N n K p 2 0 j n I n A F d n G N m N s 7 P 8 a U x J q T g h A J 3 e z K S F u X d n H 8 V w t z J 5 x o E f q 9 i o W E z 0 b D v f / N z X 0 z i S T I F z i 3 W q C o Z 4 W f G V L h d C p 1 Z F 4 7 a S X M P p U 2 s n U 6 W R G m T c c m 4 6 g S r o 6 z + 1 x E F a F a x h G o p K o 5 1 n W a C T x d V 5 c i w l h 6 d F 2 e p n k Q Y z P V B 8 u E u 5 W x g T c y 5 N Y G n V N O y M Q y 7 x E K 2 V o / g n + R 0 M a 9 i q m / j O A C 1 y a S 4 L O S d 3 L J 4 t 9 K k w f n z h n B M + b i t d P H X g S W y C d S E Z Q + 9 S J 6 s 4 f z T A u t J w N M s k Q l 3 h s 0 p j 7 H o t Y D G U K q f Z O e l 4 d X Y i G b 0 V 3 A F n o u R s P 5 O w Z O C b I G 4 2 E M X A 3 M E e 0 o M a H p H o 9 W s B h z o 0 s 9 D X g C G I R L 1 O 5 z G m A A x 0 8 K m M v n k M 4 m c P i 3 Q 3 h W u 2 g V O K 8 n J a Q W 6 U T C O m J S Q 9 x H z m U g 2 9 Q 4 M u 1 b i d u r 2 s W g H 3 c D 7 7 / 3 K V 5 f u 4 8 P P / 4 j 9 p 5 v Y 9 x b x F G h g M 3 H O l 6 0 i M K z B n n c F g o P 2 x h R H Z o 1 r m u l V p w K p 0 u 6 z T 4 O n 3 S Q + 3 4 T I V f W 7 A E J b i i c a T 9 J i Q k t k k Q Y N B 1 2 v N N M m u M D x L 0 O P D w 5 I j Z u Z b l U n M d V R h o f J 2 D i N B B 5 Q a i U h i t c h N 7 R p E O + 8 d 9 V B z v v n S H z 4 w n i M T X F u F R Q k V v 9 3 h m 6 6 H k u X v w / Y v P p d U + U Z L / 2 B f K J 7 x p D 0 M J q P E 5 D m C U u s A e d T g u u 0 B C h 6 R I K 7 7 c x 9 / O K W Q g d 3 u u e u U z B q 4 5 N O C I A 5 M K X 6 w U s v 3 4 d t t s 5 F F d q z G M + f s p x 6 u 8 q 8 7 l l v J x q 0 / Q k M o y 4 W 8 R b U e u c 0 M 1 G N N Q y k V g R S t 8 Z m S 7 T M 4 f Q m D x D w M 7 S k V x 2 U j o q n y O Z q Z g 1 O 9 r o I v e q V F O K K p j l N H R U b Z + Q g I x U 8 F 5 z r r 9 J Z M g p Q i w d N 9 d 1 N n q O z p C c 0 W + h O t p B d 0 h + 4 e 9 j 8 J y Q 5 0 q l h r o Z S Y m 1 o V p 6 5 M H a v R R 1 J o G N h 0 + x e j 9 h o q C i j B r c q K m o j 1 F X U M n f z s K O 0 n B p x N r I j b u v U V / K R u F N K z V d A e o L 4 a A 6 R i x R N P t L d f s 5 W n 0 V S r t w M + 7 o U K l / j I X g o p k j 7 U c N + z 7 M R b L Y / / w M t 9 5 c N t U e i j D 5 + x a K j 8 a o t y u 4 e S t B S J 5 B m N B Z F R f q H 3 J 2 e M D I 5 m y j / P v L M d Z e r p t x J j z X 8 O e P P s K 7 P 7 i H C Z H L r h x 7 6 g y t j k 4 A r 8 E b K 6 G n O 4 5 v S 4 c J Y 0 + u 4 T / 9 X G d x X u j h y A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 N a m e = " L a a g   1 "   G u i d = " 3 6 3 1 7 e 3 d - 3 c 5 9 - 4 e 5 7 - b d a 7 - 8 1 d b b f 4 0 1 8 2 a "   R e v = " 1 "   R e v G u i d = " 9 9 8 8 e 2 3 0 - 8 d 1 0 - 4 8 c 9 - a 3 5 4 - b b e a 3 f 4 0 4 e 8 0 "   V i s i b l e = " t r u e "   I n s t O n l y = " t r u e " & g t ; & l t ; G e o V i s 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4A3C5BD2-07B4-48AB-A0FC-96B995D73291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DFEB5DCB-BF72-4FE2-B0F3-89E7A21A76BF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START </vt:lpstr>
      <vt:lpstr>SHEET</vt:lpstr>
      <vt:lpstr>DASHBOARD</vt:lpstr>
      <vt:lpstr>ALBERTO</vt:lpstr>
    </vt:vector>
  </TitlesOfParts>
  <Company>DoopieCash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Procent per dag Sheet</dc:title>
  <dc:creator>Jacco</dc:creator>
  <cp:keywords>Versie 1.0</cp:keywords>
  <cp:lastModifiedBy>Jacco</cp:lastModifiedBy>
  <cp:lastPrinted>2020-08-12T21:15:47Z</cp:lastPrinted>
  <dcterms:created xsi:type="dcterms:W3CDTF">2020-08-06T20:30:16Z</dcterms:created>
  <dcterms:modified xsi:type="dcterms:W3CDTF">2020-09-21T12:22:38Z</dcterms:modified>
  <cp:contentStatus/>
</cp:coreProperties>
</file>